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definedNames>
    <definedName name="_xlnm._FilterDatabase" localSheetId="1" hidden="1">TECNICA!$A$91:$XEQ$111</definedName>
  </definedNames>
  <calcPr calcId="152511"/>
</workbook>
</file>

<file path=xl/calcChain.xml><?xml version="1.0" encoding="utf-8"?>
<calcChain xmlns="http://schemas.openxmlformats.org/spreadsheetml/2006/main">
  <c r="F160" i="8" l="1"/>
  <c r="D173" i="8" s="1"/>
  <c r="E142" i="8"/>
  <c r="D172" i="8" s="1"/>
  <c r="M136" i="8"/>
  <c r="L136" i="8"/>
  <c r="K136" i="8"/>
  <c r="C138" i="8" s="1"/>
  <c r="A129" i="8"/>
  <c r="A130" i="8" s="1"/>
  <c r="A131" i="8" s="1"/>
  <c r="A132" i="8" s="1"/>
  <c r="A133" i="8" s="1"/>
  <c r="A134" i="8" s="1"/>
  <c r="A135" i="8" s="1"/>
  <c r="N128" i="8"/>
  <c r="N136" i="8" s="1"/>
  <c r="N59" i="8"/>
  <c r="M59" i="8"/>
  <c r="L59" i="8"/>
  <c r="K59" i="8"/>
  <c r="C63" i="8" s="1"/>
  <c r="A50" i="8"/>
  <c r="A51" i="8" s="1"/>
  <c r="A52" i="8" s="1"/>
  <c r="A53" i="8" s="1"/>
  <c r="A55" i="8" s="1"/>
  <c r="A56" i="8" s="1"/>
  <c r="A58" i="8" s="1"/>
  <c r="E40" i="8"/>
  <c r="E24" i="8"/>
  <c r="C24" i="8"/>
  <c r="E172" i="8" l="1"/>
  <c r="C23" i="10"/>
  <c r="C22" i="10"/>
  <c r="C12" i="10"/>
  <c r="C13" i="10" s="1"/>
  <c r="A14" i="9" l="1"/>
  <c r="A15" i="9" s="1"/>
  <c r="A16" i="9" s="1"/>
  <c r="A17" i="9" s="1"/>
  <c r="A18" i="9" s="1"/>
  <c r="A19" i="9" s="1"/>
  <c r="A20" i="9" s="1"/>
  <c r="A21" i="9" s="1"/>
  <c r="A22" i="9" s="1"/>
  <c r="A23" i="9" s="1"/>
  <c r="A24" i="9" s="1"/>
  <c r="A25" i="9" s="1"/>
  <c r="A26" i="9" s="1"/>
</calcChain>
</file>

<file path=xl/sharedStrings.xml><?xml version="1.0" encoding="utf-8"?>
<sst xmlns="http://schemas.openxmlformats.org/spreadsheetml/2006/main" count="871" uniqueCount="389">
  <si>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</si>
  <si>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</si>
  <si>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</si>
  <si>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</si>
  <si>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</si>
  <si>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</si>
  <si>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</si>
  <si>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</si>
  <si>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</si>
  <si>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</si>
  <si>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</si>
  <si>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</si>
  <si>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</si>
  <si>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</si>
  <si>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</si>
  <si>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</si>
  <si>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</si>
  <si>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</si>
  <si>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</si>
  <si>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</si>
  <si>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</si>
  <si>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</si>
  <si>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</si>
  <si>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</si>
  <si>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</si>
  <si>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</si>
  <si>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</si>
  <si>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</si>
  <si>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</si>
  <si>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</si>
  <si>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</si>
  <si>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</si>
  <si>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</si>
  <si>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</si>
  <si>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</si>
  <si>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</si>
  <si>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</si>
  <si>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</si>
  <si>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</si>
  <si>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</si>
  <si>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</si>
  <si>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</si>
  <si>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</si>
  <si>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</si>
  <si>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</si>
  <si>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</si>
  <si>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</si>
  <si>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</si>
  <si>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</si>
  <si>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</si>
  <si>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</si>
  <si>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</si>
  <si>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</si>
  <si>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</si>
  <si>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</si>
  <si>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</si>
  <si>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</si>
  <si>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</si>
  <si>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</si>
  <si>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</si>
  <si>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</si>
  <si>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</si>
  <si>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</si>
  <si>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</si>
  <si>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</si>
  <si>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</si>
  <si>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</si>
  <si>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</si>
  <si>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</si>
  <si>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</si>
  <si>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</si>
  <si>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</si>
  <si>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</si>
  <si>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</si>
  <si>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</si>
  <si>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</si>
  <si>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</si>
  <si>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</si>
  <si>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</si>
  <si>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</si>
  <si>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</si>
  <si>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</si>
  <si>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</si>
  <si>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</si>
  <si>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</si>
  <si>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</si>
  <si>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 xml:space="preserve">CON LA CAPACIDAD FINANCIERA </t>
  </si>
  <si>
    <t>PROPONENTE</t>
  </si>
  <si>
    <t xml:space="preserve">                                                 INSTITUTO COLOMBIANO DE BIENESTAR FAMILIAR - ICBF</t>
  </si>
  <si>
    <t>Se procede a evaluar las propuestas presentadas por los siguientes oferentes:</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</si>
  <si>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</si>
  <si>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</si>
  <si>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</si>
  <si>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</si>
  <si>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</si>
  <si>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</si>
  <si>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</si>
  <si>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</si>
  <si>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</si>
  <si>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</si>
  <si>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</si>
  <si>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</si>
  <si>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</si>
  <si>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</si>
  <si>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</si>
  <si>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</si>
  <si>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</si>
  <si>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</si>
  <si>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</si>
  <si>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</si>
  <si>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</si>
  <si>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</si>
  <si>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</si>
  <si>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</si>
  <si>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</si>
  <si>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</si>
  <si>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</si>
  <si>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</si>
  <si>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</si>
  <si>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</si>
  <si>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</si>
  <si>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</si>
  <si>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</si>
  <si>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</si>
  <si>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</si>
  <si>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</si>
  <si>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</si>
  <si>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</si>
  <si>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</si>
  <si>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</si>
  <si>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</si>
  <si>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</si>
  <si>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</si>
  <si>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</si>
  <si>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</si>
  <si>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</si>
  <si>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</si>
  <si>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</si>
  <si>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</si>
  <si>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</si>
  <si>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</si>
  <si>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</si>
  <si>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</si>
  <si>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</si>
  <si>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</si>
  <si>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</si>
  <si>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</si>
  <si>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</si>
  <si>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</si>
  <si>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</si>
  <si>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</si>
  <si>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</si>
  <si>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</si>
  <si>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</si>
  <si>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</si>
  <si>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</si>
  <si>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</si>
  <si>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</si>
  <si>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</si>
  <si>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</si>
  <si>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</si>
  <si>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</si>
  <si>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</si>
  <si>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</si>
  <si>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</si>
  <si>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</si>
  <si>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</si>
  <si>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</si>
  <si>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</si>
  <si>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</si>
  <si>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</si>
  <si>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</si>
  <si>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</si>
  <si>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</si>
  <si>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</si>
  <si>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REGISTRO ÚNICO DE PROPONENTES</t>
  </si>
  <si>
    <t>CARTA DE PRESENTACION DE LA PROPUESTA DONDE SE INDIQUE EL O LOS MUNICIPIOS O DEPARTAMENTO POR EL QUE VA A PARTICIPAR FORMATO 1</t>
  </si>
  <si>
    <t>1 AL 3</t>
    <phoneticPr fontId="6" type="noConversion"/>
  </si>
  <si>
    <t>X</t>
    <phoneticPr fontId="6" type="noConversion"/>
  </si>
  <si>
    <t>GRUPO  4</t>
  </si>
  <si>
    <t>24 AL 29</t>
    <phoneticPr fontId="6" type="noConversion"/>
  </si>
  <si>
    <t>X</t>
    <phoneticPr fontId="6" type="noConversion"/>
  </si>
  <si>
    <t>4 AL 9</t>
    <phoneticPr fontId="6" type="noConversion"/>
  </si>
  <si>
    <t>30 AL 37</t>
    <phoneticPr fontId="6" type="noConversion"/>
  </si>
  <si>
    <t xml:space="preserve">No es necesario, solo si lo presentan </t>
  </si>
  <si>
    <t>NO</t>
    <phoneticPr fontId="6" type="noConversion"/>
  </si>
  <si>
    <t>PODER EN CASO QUE EL PROPONENTE ACTÚE A TRAVÉS DE APODERADO</t>
  </si>
  <si>
    <t>NO APLICA</t>
    <phoneticPr fontId="6" type="noConversion"/>
  </si>
  <si>
    <t>13 Y 14</t>
    <phoneticPr fontId="6" type="noConversion"/>
  </si>
  <si>
    <t>CONSULTA ANTECEDENTES PENALES DEL REPRESENTANTE LEGAL</t>
  </si>
  <si>
    <t>RESOLUCOIN POR LA CUAL EL ICBF OTORGA O RECONOCE PERSONERIA JURIDICA EN LOS CASOS QUE APLIQUE</t>
  </si>
  <si>
    <t>20 Y 21</t>
    <phoneticPr fontId="6" type="noConversion"/>
  </si>
  <si>
    <t>038371 DEL 26/06/2014</t>
    <phoneticPr fontId="6" type="noConversion"/>
  </si>
  <si>
    <t>CERTIFICACION DE PARTICIPACION INDEPENDIENTE DEL PROPONENTE FORMATO 3</t>
    <phoneticPr fontId="6" type="noConversion"/>
  </si>
  <si>
    <t>22 Y 23</t>
    <phoneticPr fontId="6" type="noConversion"/>
  </si>
  <si>
    <t>DOCUMENTO DE CONSTITUCIÓN DEL CONSORCIO O UNIÓN TEMPORAL CUANDO APLIQUE FORMATO 6 - 7</t>
  </si>
  <si>
    <t>PROPONENTE No. 4. NUTRIR</t>
  </si>
  <si>
    <t>COMITÉ ASESOR VOLUNTARIO DE NUTRICION- NUTRIR</t>
  </si>
  <si>
    <t>800,062,338-1</t>
  </si>
  <si>
    <t xml:space="preserve">CUMPLE </t>
  </si>
  <si>
    <t>EL PROPONENTE CUMPLE __X____ NO CUMPLE _______</t>
  </si>
  <si>
    <t>COMITE ASESOR VOLUNTARIO DE NUTRICION NUTRIR</t>
  </si>
  <si>
    <t>X</t>
  </si>
  <si>
    <t>ICBF</t>
  </si>
  <si>
    <t>17-2012-0377</t>
  </si>
  <si>
    <t>NA</t>
  </si>
  <si>
    <t>0045 AL 0053</t>
  </si>
  <si>
    <t>CHEC</t>
  </si>
  <si>
    <t>AO-100000-174-1</t>
  </si>
  <si>
    <t>054-055</t>
  </si>
  <si>
    <t>003-12</t>
  </si>
  <si>
    <t>003-11</t>
  </si>
  <si>
    <t>003-10</t>
  </si>
  <si>
    <t>001.9</t>
  </si>
  <si>
    <t>MUNICIPIO DE MANIZALES, UNIVERSIDAD DE CALDAS Y FUNCACION LUKER</t>
  </si>
  <si>
    <t>056-058</t>
  </si>
  <si>
    <t>BUENCAFE</t>
  </si>
  <si>
    <t>003-2010</t>
  </si>
  <si>
    <t>059-060</t>
  </si>
  <si>
    <t>CDI MUNDO DE COLORES</t>
  </si>
  <si>
    <t>CDI - INSTITUCIONAL SIN ARRIENDO</t>
  </si>
  <si>
    <t>CDI LUMINITOS</t>
  </si>
  <si>
    <t>CL 63 N 24 24 POR LA RECTA DEL COLISEO</t>
  </si>
  <si>
    <t>UNIVERSIDAD DE CALDAS</t>
  </si>
  <si>
    <t>CDI GOBERNADORCITOS</t>
  </si>
  <si>
    <t>CL 21 N 20 32</t>
  </si>
  <si>
    <t>GOBERNACION DE CALDAS</t>
  </si>
  <si>
    <t>CDI NUEVO COLON</t>
  </si>
  <si>
    <t>CL 23 ENTRE CARREA 14 Y 15</t>
  </si>
  <si>
    <t>ENTE TERRITORIAL</t>
  </si>
  <si>
    <t>CDI SOLFERINO</t>
  </si>
  <si>
    <t>CL 50 N 7 A 44</t>
  </si>
  <si>
    <t>CDI SAN SEBASTIAN</t>
  </si>
  <si>
    <t>CL 48 G 2 N 1 J 35</t>
  </si>
  <si>
    <t>La Entidad generar accion de mejora por el siguiente concepto: los sanitarios deben contar con divisiones de altura de 1,20 metros a partir del acabado del piso</t>
  </si>
  <si>
    <t>CDI CERVANTES</t>
  </si>
  <si>
    <t>KR 28 N 31 A 08 204</t>
  </si>
  <si>
    <t>CDI ARANJUEZ</t>
  </si>
  <si>
    <t>CRA 42 CALLE 71 A Diagonal  a la iglesia  B/ Aranjuez</t>
  </si>
  <si>
    <t>CDI ARDILLITAS</t>
  </si>
  <si>
    <t>KR 12 A 54 C 05</t>
  </si>
  <si>
    <t>CDI MARIELA QUINTERO</t>
  </si>
  <si>
    <t>KR 32 CALLE 69 A 01</t>
  </si>
  <si>
    <t>ENTE TERITORIAL</t>
  </si>
  <si>
    <t>CDI CHIQUITINES</t>
  </si>
  <si>
    <t>1/200</t>
  </si>
  <si>
    <t>TRABAJADORA SOCIAL</t>
  </si>
  <si>
    <t>01/09/2012-31/07/2013</t>
  </si>
  <si>
    <t>MARIA LILIANA HENAO LOPEZ</t>
  </si>
  <si>
    <t>LICENCIADA EN EDUCACION PREESCOLAR</t>
  </si>
  <si>
    <t>UNIVERSIDAD DE MANIZALES</t>
  </si>
  <si>
    <t>COOASOBIEN/UNIVERSIDAD DE CALDAS</t>
  </si>
  <si>
    <t>08/08/2007-14/12/2007 - 16/07/2008 -15/12/2009</t>
  </si>
  <si>
    <t>COORDINADORA</t>
  </si>
  <si>
    <t>DIANA MARCELA ARIAS GARCIA</t>
  </si>
  <si>
    <t>RELIGIOSOS TERCIARIOS CAPUCHINOS/</t>
  </si>
  <si>
    <t>23/03/2010-30/12/2011</t>
  </si>
  <si>
    <t>LINA MARCELA GRAJALES LOPEZ</t>
  </si>
  <si>
    <t>UNIVERSIDAD DECALDAS</t>
  </si>
  <si>
    <t>LIDA CLEMENCIA ESCOBAR CARDONA</t>
  </si>
  <si>
    <t>TECNICO EN EDUCACION PREESCOLAR
LICENCIADA EN TECNOL0GIA E INFORMATICA</t>
  </si>
  <si>
    <t>CORPORACION EDUCATIVA LOS HEROES
UNIVERSIDAD CATOLICA DE MANIZALES</t>
  </si>
  <si>
    <t>15/12/2006
22/02/2013</t>
  </si>
  <si>
    <t>JARDIN SOCIAL SLFERIONO
COOASOBIEN</t>
  </si>
  <si>
    <t>01/08/2006-08/08/2008
16/01/2013-31/12/2013</t>
  </si>
  <si>
    <t>DOCENTE</t>
  </si>
  <si>
    <t>GLORIA NIDIA SALAZAR GALLEGO</t>
  </si>
  <si>
    <t>EXTRAS
CENTRO NACIONAL DE CONSULTORIAS
HOGAR DEL NIÑO DE LA CALLE ESTA ES MI CASA
DIRECCION TERRITORIAL DE SALUD DE CALDAS
CAMARA DE COMERCIO
FUNDACION CIUDADANOS SOLIDARIOS CADELI</t>
  </si>
  <si>
    <t>01/05/2003-30/11/2004
NO REGISTRA FECHA
NO REGISTRA FECHA
29/06/2007-28/12-2007
01/07/2010 -31/12/2010
CONTRATOS PARCIALES DESDE   31/07/2002 HASTA 09/04/2010</t>
  </si>
  <si>
    <t>TRABAJADORA SOCIAL
COORDINADORA
TRABAJADORA SOCIAL
TRABAJADORA SOCIAL
PROMOTORA DE AFILIADOS
COORDINADORA</t>
  </si>
  <si>
    <t>PAULA TATIANA ECHEVERRI GIRALDO</t>
  </si>
  <si>
    <t>ALCALDIA MUNICIPAL DE VILLAMARIA</t>
  </si>
  <si>
    <t>PAULA ANDREA AGUDELO GONEZ</t>
  </si>
  <si>
    <t>PSICOLOGA</t>
  </si>
  <si>
    <t>UNIVERSIDAD ANTONIO NARIÑO</t>
  </si>
  <si>
    <t>PENDIENTE TITULO PROFESIONAL</t>
  </si>
  <si>
    <t>GOTA DE LECHE</t>
  </si>
  <si>
    <t>01/08/2013-14/06/2014</t>
  </si>
  <si>
    <t>Intervencion Psicosocial</t>
  </si>
  <si>
    <t>VALENTINA GONGORA MEJIA</t>
  </si>
  <si>
    <t>MUNICIPIO DE VILLAMARIA 
ACTUAR</t>
  </si>
  <si>
    <t>01/04/2013-30/11/2013 Practica
No dice</t>
  </si>
  <si>
    <t>Trabajo Social
Agente recolector de Información</t>
  </si>
  <si>
    <t>JAQUELINE AGUIRRE CARDONA</t>
  </si>
  <si>
    <t>Estructurar
Coop de Asociaciones y Hogares de salamina</t>
  </si>
  <si>
    <t>05/09/2012-31/12/2012
16/01/2013-30/04/2013</t>
  </si>
  <si>
    <t>Promotora de Derechos
Psicosocial CDI Aguadas</t>
  </si>
  <si>
    <t>MARIA PAULINA BETANCUR</t>
  </si>
  <si>
    <t>Trabajadora Social</t>
  </si>
  <si>
    <t>Universidad de Caldas</t>
  </si>
  <si>
    <t xml:space="preserve">
Nutrir
Nutrir
</t>
  </si>
  <si>
    <t>13/03/2013-20/06/2014 Practica
05/09//2014-31/10/2014</t>
  </si>
  <si>
    <t>Trabajadora social
Trabajadora Social</t>
  </si>
  <si>
    <t>LUZ ADRIANAN LONDOÑO AMEZQUITA</t>
  </si>
  <si>
    <t>01/02/2009-30/09/2010 
30/09/2009-Vigente</t>
  </si>
  <si>
    <t>Visitador domicilio
Analista de selección</t>
  </si>
  <si>
    <t>INGRID LORENA ARCOS VILLAREAL</t>
  </si>
  <si>
    <t>Universidad de caldas - Oficina Egresados</t>
  </si>
  <si>
    <t>08/10/2012-20/06/2014 Practica</t>
  </si>
  <si>
    <t>Trabajo social</t>
  </si>
  <si>
    <t>DANIELA OSORIO RESTREPO</t>
  </si>
  <si>
    <t>Centre de Desarrollo Versalles</t>
  </si>
  <si>
    <t>12/08/2013-04/12/2013</t>
  </si>
  <si>
    <t>Promotora de Derechos</t>
  </si>
  <si>
    <t>CAROLONA PACHON DOMINGUEZ</t>
  </si>
  <si>
    <t>Profesional en Desarrollo Familiar</t>
  </si>
  <si>
    <t>01/08/2009-06/12/2009
Sin Fecha
20/01/2014-15/12/2014</t>
  </si>
  <si>
    <t>Trabajadora social
Apoyo Psicosocial CDI
Apoyo Psicosocial CDI Aranjuez</t>
  </si>
  <si>
    <t>NATALIA MEJIA VARGAS</t>
  </si>
  <si>
    <t>Institucion Educativa santa Luisa de marillac</t>
  </si>
  <si>
    <t>01/03/2012-30/06/2013</t>
  </si>
  <si>
    <t>Aporta certificados de experiencia en proyectos de nutrición , que no ajustan al objeto de la convocatoria según  los pliegos.</t>
  </si>
  <si>
    <t>COORDINADOR GENERAL DEL PROYECTO POR CADA MIL CUPOS OFERTADOS O FRACIÓN INFERIOR</t>
  </si>
  <si>
    <t>1/1000</t>
  </si>
  <si>
    <t>OLGA CONSTANZA BETANCUR GARCIA</t>
  </si>
  <si>
    <t>CONFAMILIARES
CONFAMILIARES</t>
  </si>
  <si>
    <t>21/01/1991- 23/09/2007
24-09-2007- 01-07-2012
01/8/2013- 30/09/2014</t>
  </si>
  <si>
    <t>DOCENTE
COORDINADOR
COORDINADORA</t>
  </si>
  <si>
    <t>ANGELA MARIA ARANGO QUITERO</t>
  </si>
  <si>
    <t>NO PRESENTO</t>
  </si>
  <si>
    <t>BELLOTA
FUNDACION HOGARES CLARET
COOASOBIEN</t>
  </si>
  <si>
    <t xml:space="preserve">09/09/2002- 20/12/2003
01072004- 1/06/2007
10/09/2009-12/12/2011
05/10/2012-30/12/2012
16/01/2014- 30/09/2014
</t>
  </si>
  <si>
    <t xml:space="preserve">ASESORIA EN GESTION HUMANA
ATENCION A JOVENES
COORDINADORA PEDAGOGICA
</t>
  </si>
  <si>
    <t>MARTHA LUCIA CUELLAR CARDENAS</t>
  </si>
  <si>
    <t xml:space="preserve">NO PRESENTO </t>
  </si>
  <si>
    <t>FE Y ALEGRIA</t>
  </si>
  <si>
    <t>01/07/2000- 01/02/20012</t>
  </si>
  <si>
    <t>DIRECTORA DESARROLLO COMUNITARIO</t>
  </si>
  <si>
    <t>MARIA DEL PILAR HERNANDEZ RODRIGUEZ</t>
  </si>
  <si>
    <t>LICENCIADA EN PEDAGOGIA REEDUCATIVA</t>
  </si>
  <si>
    <t>LUIS AMIGO</t>
  </si>
  <si>
    <t xml:space="preserve"> NA</t>
  </si>
  <si>
    <t>NUTRIR</t>
  </si>
  <si>
    <t>16/01/2013- 30/09/2014</t>
  </si>
  <si>
    <t>OLGA LILIANAN CASTRO PESCADOR</t>
  </si>
  <si>
    <t>CONSORCIO LA ISLA
NUTRIR</t>
  </si>
  <si>
    <t>15/01/2014-25/03/2012
15/01/2013-31/12/2013
07/09/2014_30/09/2014</t>
  </si>
  <si>
    <t>COORDINADORA
COORDINADORA
DOCENTE</t>
  </si>
  <si>
    <t>LINA MARIA CARDENAS HERRERA</t>
  </si>
  <si>
    <t>PROGRAMA DE ATENCION AL PREESCOLAR - TECNICO EN ATENCION INTEGRAL A LA PRIMERA INFANCIA</t>
  </si>
  <si>
    <t>CASD
SENA</t>
  </si>
  <si>
    <t>11/11/1995
19/09/2013</t>
  </si>
  <si>
    <t>CORDINFAC
NUTRIR</t>
  </si>
  <si>
    <t>01/08/2011-30/04/2012
16/01/2013-30/09/2014</t>
  </si>
  <si>
    <t>DOCENTE
DOCENTE</t>
  </si>
  <si>
    <t>1/5000</t>
  </si>
  <si>
    <t>DIANA IDARRAGA OCAMPO</t>
  </si>
  <si>
    <t>ADMINISTRADORA DE EMPRESAS</t>
  </si>
  <si>
    <t>UNIVERSIDAD NACIONAL DE COLOMBIA</t>
  </si>
  <si>
    <t>21/12/2011- 30/09/2014</t>
  </si>
  <si>
    <t>ASISTENTE CONTABLE</t>
  </si>
  <si>
    <t>Experiencia relacionada com programas de nutricion y no de educacion inicial y/o servicios educativos</t>
  </si>
  <si>
    <t>Se debe acreditar experiencia en la atencion simultanea de 1642 cupos, durante 24 meses</t>
  </si>
  <si>
    <t>NO ES SUBSANABLE POR SER FCACTOR DE PONDERACION</t>
  </si>
  <si>
    <t>No cumple</t>
  </si>
  <si>
    <t>164</t>
  </si>
  <si>
    <t>CALLE 23 CARRERA 24 NO 24-27</t>
  </si>
  <si>
    <t>CLAUDIA  LUCRECIA AVILA BOTERO</t>
  </si>
  <si>
    <t>1. FUNDEMOS
2. SIMON
3. CIUDADELA LOS ZAGALES
4. COBIENESTAR</t>
  </si>
  <si>
    <t>1. 02/2000  A 12/2003
2. 08/2004 A 08/2005
3. 08/02/2011 A 30/06/2012
4. 14/01/2013 A  30/09/2014</t>
  </si>
  <si>
    <t>1. Coordinadora CANT
2. Trabajadora Social
3, Profesional área sociofamilial
4. Apoyo Psicosocial</t>
  </si>
  <si>
    <t>IBON MARITZA LORA TABORDA</t>
  </si>
  <si>
    <t>101662404-A</t>
  </si>
  <si>
    <t>1. MUNICIPIO DE CHINCHINA
2. MUNICIPIO DE CHINCHINA
3. MUNICIPIO DE CHINCHINA
4. CENTRO DE DESARROLLO COMUNITARIO VERSALLES</t>
  </si>
  <si>
    <t xml:space="preserve">1. INTERVENTORA REGIMEN SUBSIDIADO
2. COORDINADORA REGIMEN SUBSIDIADO
3. PROFESIONAL DE APOYO EN BASES DE DATOS DEL REGIMEN SUBSIDIADO
4, COORDINADORA METODOLOGICA GENERACIONES CON BIENESTAR </t>
  </si>
  <si>
    <t>1. 22/02/2008 A 31/10/2008
2. 01/11/2008 A 31/12/2008
3. 01/02/2009 A 31/12/2009 
4. 17/06/2013 A 4/12/2013
07/01/2014 A 02/08/2014</t>
  </si>
  <si>
    <t>DORIS CANO GARCIA</t>
  </si>
  <si>
    <t>UNIVESIDAD NACIONAL DE COLOMBIA</t>
  </si>
  <si>
    <t>1. HOGAR INFANTIL ARANJUEZ
2. CORDINFAC</t>
  </si>
  <si>
    <t>1. 20/10/2000 A 13/12/2012
2. 31/03/2009 A 17/12/2002</t>
  </si>
  <si>
    <t>1. AUXILIAR ADMINISTRATIVO
2. REPRESENTANTE LEGAL</t>
  </si>
  <si>
    <t>1.  01/12/2008  A 29/12/2008, 3/09/2003 A 2/12/2009, 3/12/2009 A 30/06/2010, 01/07/2010 A 30/12/2010, 11/01/2011 A 10/04/2011, 11/04/2011 A 30/12/2011
2. 04/02/2013 A 09/06/2014
02/01/2013-30/06/2014
3. 11/07/2012 A 21/12/2012
4. 01/02/2012 A 30/04/2012</t>
  </si>
  <si>
    <t>1. TRABAJADORA SOCIAL
2. PROFESIONAL EN VERIFICACION DE ESTANDARES
3. EDUCADORA FAMILIAR
4, TRABAJADORA SOCIAL</t>
  </si>
  <si>
    <t>1. CAJA DE LA VIVIENDA POPULAR
2. REDCOM
3. FUNDACION MANUEL MEJIA
4. OBRAS SOCIALES BETANIA</t>
  </si>
  <si>
    <t>SANDRA CRISTINA ROJAS CARDONA</t>
  </si>
  <si>
    <t>109943004-A</t>
  </si>
  <si>
    <t>1. 21/11/2011 A 28/02/2013
2. 01/03/2013 A 27/6/2013
3. 01/02/2011 A 30/06/2011
4. 16/10/2009 A 30/12/2009
5. 4/01/2006 A 30/04/2010
6. 15/03/2009 A 15/05/2009</t>
  </si>
  <si>
    <t>1. PROFESIONAL DE ENLACE
2. PROFESIONAL DE ENLACE
3. TRABAJADORA SOCIAL
4. ASESORA PSICOSOCIAL 
5. ASESORA COORDINADORA
6, COORDINADORA TERRITORIAL DE CALDAS PARA REALZIACION ENTREVISTAS DOMICILIARIAS</t>
  </si>
  <si>
    <t>1. CHF INTERNATIONAL
2. FUNDACION CATALINA MUÑOZ
3. RED ALMA MATER
4. CORPORACION INFANCIA Y DESARROLLO
5. CORPORACION IFNANCIA Y DESARROLLO
6. FUNDES
…</t>
  </si>
  <si>
    <t>119353004-I</t>
  </si>
  <si>
    <t>DEISY VIVIANA VALENCIA HENAO</t>
  </si>
  <si>
    <t xml:space="preserve">PROFESIONAL EN DESARROLLO FAMILIAR </t>
  </si>
  <si>
    <t>Security Consulting
Serproint
Corfas
Fundacion Colombiana solidaria
Fundacion Manuel Mejia</t>
  </si>
  <si>
    <t>1. PRACTICA DE TRABAJO EN FAMILIA Y COMUNIDAD EN RISARALDA
2. PRACTICA INSTITUCIONAL EN RESTABLECIMIENTO DE DERECHOS
3. FORMADORA DE VIDA</t>
  </si>
  <si>
    <t>1. 02/2011 A 12/12
2. 02/2013 A 06/2013
3. 01/08/2014 A 30/09/2014</t>
  </si>
  <si>
    <t>1. UNIVERSIDAD DE CALDAS
2. UNIVERSIDAD DE CALDAS
3. NIÑOS DE LOS ANDES</t>
  </si>
  <si>
    <t>Abrazar
FESCO
Nutrir</t>
  </si>
  <si>
    <t>Para visita verificación</t>
  </si>
  <si>
    <t>NO CUMPLE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</si>
</sst>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10"/>
      <color indexed="8"/>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style="medium">
        <color indexed="64"/>
      </right>
      <top style="medium">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20">
    <xf numFmtId="0" fontId="0" fillId="0" borderId="0" xfId="0"/>
    <xf numFmtId="0" fontId="0" fillId="0" borderId="1" xfId="0" applyFill="1" applyBorder="1" applyAlignment="1">
      <alignment horizontal="center"/>
    </xf>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2"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1"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39" fillId="7" borderId="19" xfId="0" applyFont="1" applyFill="1" applyBorder="1" applyAlignment="1">
      <alignment horizontal="center" vertical="center" wrapText="1"/>
    </xf>
    <xf numFmtId="0" fontId="39" fillId="0" borderId="1" xfId="0" applyFont="1" applyBorder="1"/>
    <xf numFmtId="0" fontId="39" fillId="7" borderId="22" xfId="0" applyFont="1" applyFill="1" applyBorder="1" applyAlignment="1">
      <alignment horizontal="center" vertical="center" wrapText="1"/>
    </xf>
    <xf numFmtId="0" fontId="39" fillId="0" borderId="22" xfId="0" applyFont="1" applyBorder="1" applyAlignment="1">
      <alignment horizontal="center" vertical="center" wrapText="1"/>
    </xf>
    <xf numFmtId="0" fontId="39" fillId="7" borderId="22" xfId="0" applyFont="1" applyFill="1" applyBorder="1" applyAlignment="1">
      <alignment horizontal="justify" vertical="center" wrapText="1"/>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9" fillId="3" borderId="8" xfId="0" applyFont="1" applyFill="1" applyBorder="1" applyAlignment="1" applyProtection="1">
      <alignment horizontal="center" vertical="center"/>
      <protection locked="0"/>
    </xf>
    <xf numFmtId="0" fontId="9" fillId="3" borderId="9"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0" fontId="9" fillId="0" borderId="9"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0" fontId="0" fillId="0" borderId="0" xfId="0" applyFill="1" applyBorder="1" applyAlignment="1">
      <alignment horizontal="center" vertical="center" wrapText="1"/>
    </xf>
    <xf numFmtId="3" fontId="0" fillId="3" borderId="1" xfId="0" applyNumberFormat="1" applyFill="1" applyBorder="1" applyAlignment="1">
      <alignment horizontal="center" vertical="center"/>
    </xf>
    <xf numFmtId="167" fontId="0" fillId="0" borderId="0" xfId="0" applyNumberFormat="1" applyFill="1" applyBorder="1" applyAlignment="1">
      <alignment horizontal="center" vertical="center"/>
    </xf>
    <xf numFmtId="0" fontId="0" fillId="0" borderId="0" xfId="0" applyBorder="1" applyAlignment="1">
      <alignment horizontal="center" vertical="center"/>
    </xf>
    <xf numFmtId="0" fontId="1" fillId="0" borderId="0" xfId="0" applyFont="1" applyFill="1" applyBorder="1" applyAlignment="1">
      <alignment horizontal="center" vertical="center" wrapText="1"/>
    </xf>
    <xf numFmtId="165" fontId="0" fillId="0" borderId="0" xfId="0" applyNumberFormat="1"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center" vertical="center" wrapText="1"/>
    </xf>
    <xf numFmtId="1" fontId="13" fillId="0" borderId="1" xfId="1" applyNumberFormat="1" applyFont="1" applyFill="1" applyBorder="1" applyAlignment="1">
      <alignment horizontal="right" vertical="center" wrapText="1"/>
    </xf>
    <xf numFmtId="1" fontId="11" fillId="0" borderId="1" xfId="0" applyNumberFormat="1" applyFont="1" applyFill="1" applyBorder="1" applyAlignment="1">
      <alignment horizontal="left" vertical="center" wrapText="1"/>
    </xf>
    <xf numFmtId="1" fontId="13" fillId="0" borderId="1" xfId="1" applyNumberFormat="1" applyFont="1" applyFill="1" applyBorder="1" applyAlignment="1">
      <alignment horizontal="center" vertical="center" wrapText="1"/>
    </xf>
    <xf numFmtId="168" fontId="13" fillId="0" borderId="1" xfId="1" applyNumberFormat="1" applyFont="1" applyFill="1" applyBorder="1" applyAlignment="1">
      <alignment horizontal="center" vertical="center" wrapText="1"/>
    </xf>
    <xf numFmtId="0" fontId="0" fillId="0" borderId="0" xfId="0" applyFill="1" applyAlignment="1">
      <alignment horizontal="center" vertical="center"/>
    </xf>
    <xf numFmtId="0" fontId="15" fillId="0" borderId="0" xfId="0" applyFont="1" applyFill="1" applyBorder="1" applyAlignment="1">
      <alignment horizontal="center" vertical="center"/>
    </xf>
    <xf numFmtId="0" fontId="0" fillId="0" borderId="1" xfId="0" applyFill="1" applyBorder="1" applyAlignment="1">
      <alignment horizont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 fillId="10"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10" borderId="1" xfId="0" applyFill="1" applyBorder="1" applyAlignment="1">
      <alignment horizontal="left" vertical="center" wrapText="1"/>
    </xf>
    <xf numFmtId="0" fontId="0" fillId="0" borderId="13" xfId="0" applyBorder="1" applyAlignment="1">
      <alignment horizontal="left" vertical="center" wrapText="1"/>
    </xf>
    <xf numFmtId="0" fontId="0" fillId="0" borderId="13" xfId="0" applyFill="1" applyBorder="1" applyAlignment="1">
      <alignment horizontal="left" vertical="center" wrapText="1"/>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0" fillId="0" borderId="1" xfId="0" applyFill="1" applyBorder="1" applyAlignment="1">
      <alignment horizontal="left" vertical="top"/>
    </xf>
    <xf numFmtId="0" fontId="0" fillId="0" borderId="0" xfId="0" applyAlignment="1">
      <alignment horizontal="left" vertical="top"/>
    </xf>
    <xf numFmtId="0" fontId="2" fillId="0" borderId="1" xfId="0" applyFont="1" applyFill="1" applyBorder="1" applyAlignment="1">
      <alignment vertical="center" wrapText="1"/>
    </xf>
    <xf numFmtId="0" fontId="2" fillId="0" borderId="1" xfId="0" applyFont="1" applyFill="1" applyBorder="1" applyAlignment="1">
      <alignment horizontal="right" vertical="center"/>
    </xf>
    <xf numFmtId="14" fontId="0" fillId="0" borderId="1" xfId="0" applyNumberFormat="1" applyBorder="1" applyAlignment="1">
      <alignment horizontal="left" vertical="top" wrapText="1"/>
    </xf>
    <xf numFmtId="0" fontId="0" fillId="0" borderId="1" xfId="0" applyBorder="1" applyAlignment="1">
      <alignment horizontal="center" vertical="top"/>
    </xf>
    <xf numFmtId="0" fontId="0" fillId="4" borderId="1" xfId="0" applyFill="1" applyBorder="1" applyAlignment="1">
      <alignment horizontal="left" vertical="top" wrapText="1"/>
    </xf>
    <xf numFmtId="0" fontId="2" fillId="0" borderId="1" xfId="0" applyFont="1" applyFill="1" applyBorder="1" applyAlignment="1">
      <alignment wrapText="1"/>
    </xf>
    <xf numFmtId="14" fontId="0" fillId="0" borderId="1" xfId="0" applyNumberFormat="1" applyBorder="1" applyAlignment="1">
      <alignment wrapText="1"/>
    </xf>
    <xf numFmtId="14" fontId="0" fillId="0" borderId="1" xfId="0" applyNumberFormat="1" applyFill="1" applyBorder="1" applyAlignment="1"/>
    <xf numFmtId="14" fontId="0" fillId="0" borderId="1" xfId="0" applyNumberFormat="1" applyBorder="1" applyAlignment="1">
      <alignment vertical="center" wrapText="1"/>
    </xf>
    <xf numFmtId="49" fontId="0" fillId="0" borderId="1" xfId="0" applyNumberFormat="1" applyBorder="1" applyAlignment="1">
      <alignment horizontal="left" vertical="top" wrapText="1"/>
    </xf>
    <xf numFmtId="0" fontId="0" fillId="0" borderId="1" xfId="0" applyBorder="1" applyAlignment="1">
      <alignment wrapText="1"/>
    </xf>
    <xf numFmtId="0" fontId="0" fillId="0" borderId="1" xfId="0" applyBorder="1" applyAlignment="1">
      <alignment horizontal="left" vertical="top"/>
    </xf>
    <xf numFmtId="0" fontId="0" fillId="0" borderId="1"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1" fontId="11" fillId="10" borderId="1" xfId="0" applyNumberFormat="1" applyFont="1" applyFill="1" applyBorder="1" applyAlignment="1">
      <alignment vertical="center" wrapText="1"/>
    </xf>
    <xf numFmtId="0" fontId="14" fillId="10" borderId="1" xfId="0" applyFont="1" applyFill="1" applyBorder="1" applyAlignment="1">
      <alignment horizontal="center" vertical="center"/>
    </xf>
    <xf numFmtId="0" fontId="2" fillId="0" borderId="1" xfId="0" applyFont="1" applyBorder="1" applyAlignment="1">
      <alignment horizontal="left" vertical="center" wrapText="1"/>
    </xf>
    <xf numFmtId="14" fontId="1" fillId="10" borderId="1" xfId="0" applyNumberFormat="1" applyFont="1" applyFill="1" applyBorder="1" applyAlignment="1">
      <alignment horizontal="left" vertical="center" wrapText="1"/>
    </xf>
    <xf numFmtId="0" fontId="0" fillId="10" borderId="0" xfId="0" applyFill="1" applyAlignment="1">
      <alignment horizontal="left" vertical="center" wrapText="1"/>
    </xf>
    <xf numFmtId="14" fontId="0" fillId="10" borderId="1" xfId="0" applyNumberFormat="1" applyFill="1" applyBorder="1" applyAlignment="1">
      <alignment horizontal="left" vertical="center" wrapText="1"/>
    </xf>
    <xf numFmtId="0" fontId="2" fillId="0" borderId="1" xfId="0" applyFont="1" applyFill="1" applyBorder="1" applyAlignment="1">
      <alignment horizontal="left" vertical="center" wrapText="1"/>
    </xf>
    <xf numFmtId="0" fontId="0" fillId="0" borderId="0" xfId="0" applyAlignment="1">
      <alignment horizontal="left" vertical="center" wrapText="1"/>
    </xf>
    <xf numFmtId="14" fontId="0" fillId="0" borderId="1" xfId="0" applyNumberFormat="1" applyBorder="1" applyAlignment="1">
      <alignment horizontal="left" vertical="center" wrapText="1"/>
    </xf>
    <xf numFmtId="0" fontId="0" fillId="0" borderId="1" xfId="0" applyFill="1" applyBorder="1" applyAlignment="1">
      <alignment horizontal="left" vertical="center" wrapText="1"/>
    </xf>
    <xf numFmtId="14" fontId="0" fillId="0" borderId="13" xfId="0" applyNumberFormat="1" applyBorder="1" applyAlignment="1">
      <alignment horizontal="left" vertical="center" wrapText="1"/>
    </xf>
    <xf numFmtId="0" fontId="0" fillId="1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1" xfId="0" applyFill="1" applyBorder="1" applyAlignment="1">
      <alignment horizontal="left" vertical="center"/>
    </xf>
    <xf numFmtId="0" fontId="0" fillId="0" borderId="1" xfId="0" applyFill="1" applyBorder="1" applyAlignment="1">
      <alignment horizontal="center" vertical="center" wrapText="1"/>
    </xf>
    <xf numFmtId="0" fontId="38" fillId="0" borderId="0" xfId="0" applyFont="1" applyBorder="1" applyAlignment="1">
      <alignment horizontal="center"/>
    </xf>
    <xf numFmtId="0" fontId="38" fillId="0" borderId="0" xfId="0" applyFont="1" applyBorder="1" applyAlignment="1">
      <alignment horizontal="center" wrapText="1"/>
    </xf>
    <xf numFmtId="0" fontId="37"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40"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39" fillId="0" borderId="1" xfId="0" applyFont="1" applyBorder="1" applyAlignment="1">
      <alignment horizontal="center"/>
    </xf>
    <xf numFmtId="0" fontId="25" fillId="6" borderId="1" xfId="0" applyFont="1" applyFill="1" applyBorder="1" applyAlignment="1">
      <alignment horizontal="center" vertical="center" wrapText="1"/>
    </xf>
    <xf numFmtId="0" fontId="39" fillId="0" borderId="5" xfId="0" applyFont="1" applyBorder="1" applyAlignment="1">
      <alignment horizontal="center" vertical="center" wrapText="1"/>
    </xf>
    <xf numFmtId="0" fontId="39" fillId="0" borderId="4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22" xfId="0" applyFont="1" applyBorder="1" applyAlignment="1">
      <alignment vertical="center" wrapText="1"/>
    </xf>
    <xf numFmtId="0" fontId="39" fillId="0" borderId="23" xfId="0" applyFont="1" applyBorder="1" applyAlignment="1">
      <alignment vertical="center" wrapText="1"/>
    </xf>
    <xf numFmtId="0" fontId="39" fillId="0" borderId="24" xfId="0" applyFont="1" applyBorder="1" applyAlignment="1">
      <alignment vertical="center" wrapText="1"/>
    </xf>
    <xf numFmtId="0" fontId="39" fillId="7" borderId="22" xfId="0" applyFont="1" applyFill="1" applyBorder="1" applyAlignment="1">
      <alignment vertical="center" wrapText="1"/>
    </xf>
    <xf numFmtId="0" fontId="39" fillId="7" borderId="23" xfId="0" applyFont="1" applyFill="1" applyBorder="1" applyAlignment="1">
      <alignment vertical="center" wrapText="1"/>
    </xf>
    <xf numFmtId="0" fontId="39" fillId="7" borderId="24" xfId="0" applyFont="1" applyFill="1" applyBorder="1" applyAlignment="1">
      <alignment vertical="center" wrapText="1"/>
    </xf>
    <xf numFmtId="0" fontId="39" fillId="0" borderId="5" xfId="0" applyFont="1" applyBorder="1" applyAlignment="1">
      <alignment horizontal="center"/>
    </xf>
    <xf numFmtId="0" fontId="39" fillId="0" borderId="40" xfId="0" applyFont="1" applyBorder="1" applyAlignment="1">
      <alignment horizontal="center"/>
    </xf>
    <xf numFmtId="0" fontId="39" fillId="0" borderId="14" xfId="0" applyFont="1" applyBorder="1" applyAlignment="1">
      <alignment horizontal="center"/>
    </xf>
    <xf numFmtId="0" fontId="39" fillId="0" borderId="5" xfId="0" applyFont="1" applyBorder="1" applyAlignment="1">
      <alignment horizontal="left" vertical="top"/>
    </xf>
    <xf numFmtId="0" fontId="39" fillId="0" borderId="40" xfId="0" applyFont="1" applyBorder="1" applyAlignment="1">
      <alignment horizontal="left" vertical="top"/>
    </xf>
    <xf numFmtId="0" fontId="39" fillId="0" borderId="14" xfId="0" applyFont="1" applyBorder="1" applyAlignment="1">
      <alignment horizontal="left" vertical="top"/>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39" fillId="7" borderId="19" xfId="0" applyFont="1" applyFill="1" applyBorder="1" applyAlignment="1">
      <alignment vertical="center" wrapText="1"/>
    </xf>
    <xf numFmtId="0" fontId="39" fillId="7" borderId="20" xfId="0" applyFont="1" applyFill="1" applyBorder="1" applyAlignment="1">
      <alignment vertical="center" wrapText="1"/>
    </xf>
    <xf numFmtId="0" fontId="39" fillId="7" borderId="21" xfId="0" applyFont="1" applyFill="1" applyBorder="1" applyAlignment="1">
      <alignment vertical="center" wrapText="1"/>
    </xf>
    <xf numFmtId="0" fontId="39" fillId="4" borderId="1" xfId="0" applyFont="1" applyFill="1" applyBorder="1" applyAlignment="1">
      <alignment horizontal="center" vertical="center"/>
    </xf>
    <xf numFmtId="0" fontId="31" fillId="4" borderId="0" xfId="0" applyFont="1" applyFill="1" applyAlignment="1">
      <alignment horizontal="center" vertical="justify"/>
    </xf>
    <xf numFmtId="0" fontId="39" fillId="0" borderId="5" xfId="0" applyFont="1" applyBorder="1" applyAlignment="1">
      <alignment horizontal="center" wrapText="1"/>
    </xf>
    <xf numFmtId="0" fontId="39" fillId="0" borderId="40" xfId="0" applyFont="1" applyBorder="1" applyAlignment="1">
      <alignment horizontal="center" wrapText="1"/>
    </xf>
    <xf numFmtId="0" fontId="39" fillId="0" borderId="14" xfId="0" applyFont="1" applyBorder="1" applyAlignment="1">
      <alignment horizont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30" xfId="0" applyBorder="1" applyAlignment="1">
      <alignment horizontal="center" vertical="center"/>
    </xf>
    <xf numFmtId="0" fontId="0" fillId="0" borderId="32" xfId="0" applyBorder="1" applyAlignment="1">
      <alignment horizontal="center" vertical="center"/>
    </xf>
    <xf numFmtId="0" fontId="0" fillId="0" borderId="42" xfId="0" applyBorder="1" applyAlignment="1">
      <alignment horizontal="center" vertical="center"/>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center" vertical="center"/>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1" fillId="0" borderId="13" xfId="0" applyFont="1" applyFill="1" applyBorder="1" applyAlignment="1">
      <alignment horizontal="left" vertical="center" wrapText="1"/>
    </xf>
    <xf numFmtId="0" fontId="0" fillId="0" borderId="12" xfId="0" applyBorder="1" applyAlignment="1">
      <alignment horizontal="left" vertical="center" wrapText="1"/>
    </xf>
    <xf numFmtId="0" fontId="0" fillId="0" borderId="4" xfId="0" applyBorder="1" applyAlignment="1">
      <alignment horizontal="left"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left" vertical="center" wrapText="1"/>
    </xf>
    <xf numFmtId="0" fontId="0" fillId="0" borderId="14" xfId="0" applyBorder="1" applyAlignment="1">
      <alignment horizontal="left" vertical="center" wrapText="1"/>
    </xf>
    <xf numFmtId="0" fontId="0" fillId="0" borderId="13" xfId="0" applyBorder="1" applyAlignment="1">
      <alignment horizontal="left" vertical="center" wrapText="1"/>
    </xf>
    <xf numFmtId="0" fontId="1" fillId="0" borderId="5"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10" borderId="5" xfId="0" applyFont="1" applyFill="1" applyBorder="1" applyAlignment="1">
      <alignment horizontal="left" vertical="center" wrapText="1"/>
    </xf>
    <xf numFmtId="0" fontId="1" fillId="10" borderId="14" xfId="0" applyFont="1" applyFill="1" applyBorder="1" applyAlignment="1">
      <alignment horizontal="left"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6"/>
  <sheetViews>
    <sheetView topLeftCell="A31" zoomScale="75" zoomScaleNormal="75" workbookViewId="0">
      <selection activeCell="F37" sqref="F37"/>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3" spans="1:12" ht="16.5" x14ac:dyDescent="0.25">
      <c r="A3" s="233" t="s">
        <v>65</v>
      </c>
      <c r="B3" s="233"/>
      <c r="C3" s="233"/>
      <c r="D3" s="233"/>
      <c r="E3" s="233"/>
      <c r="F3" s="233"/>
      <c r="G3" s="233"/>
      <c r="H3" s="233"/>
      <c r="I3" s="233"/>
      <c r="J3" s="233"/>
      <c r="K3" s="233"/>
      <c r="L3" s="233"/>
    </row>
    <row r="4" spans="1:12" ht="16.5" x14ac:dyDescent="0.25">
      <c r="A4" s="52"/>
    </row>
    <row r="5" spans="1:12" ht="16.5" x14ac:dyDescent="0.25">
      <c r="A5" s="233" t="s">
        <v>149</v>
      </c>
      <c r="B5" s="233"/>
      <c r="C5" s="233"/>
      <c r="D5" s="233"/>
      <c r="E5" s="233"/>
      <c r="F5" s="233"/>
      <c r="G5" s="233"/>
      <c r="H5" s="233"/>
      <c r="I5" s="233"/>
      <c r="J5" s="233"/>
      <c r="K5" s="233"/>
      <c r="L5" s="233"/>
    </row>
    <row r="6" spans="1:12" ht="16.5" x14ac:dyDescent="0.25">
      <c r="A6" s="53"/>
    </row>
    <row r="7" spans="1:12" ht="109.5" customHeight="1" x14ac:dyDescent="0.25">
      <c r="A7" s="234" t="s">
        <v>150</v>
      </c>
      <c r="B7" s="234"/>
      <c r="C7" s="234"/>
      <c r="D7" s="234"/>
      <c r="E7" s="234"/>
      <c r="F7" s="234"/>
      <c r="G7" s="234"/>
      <c r="H7" s="234"/>
      <c r="I7" s="234"/>
      <c r="J7" s="234"/>
      <c r="K7" s="234"/>
      <c r="L7" s="234"/>
    </row>
    <row r="8" spans="1:12" ht="45.75" customHeight="1" x14ac:dyDescent="0.25">
      <c r="A8" s="234"/>
      <c r="B8" s="234"/>
      <c r="C8" s="234"/>
      <c r="D8" s="234"/>
      <c r="E8" s="234"/>
      <c r="F8" s="234"/>
      <c r="G8" s="234"/>
      <c r="H8" s="234"/>
      <c r="I8" s="234"/>
      <c r="J8" s="234"/>
      <c r="K8" s="234"/>
      <c r="L8" s="234"/>
    </row>
    <row r="9" spans="1:12" ht="28.5" customHeight="1" x14ac:dyDescent="0.25">
      <c r="A9" s="234" t="s">
        <v>89</v>
      </c>
      <c r="B9" s="234"/>
      <c r="C9" s="234"/>
      <c r="D9" s="234"/>
      <c r="E9" s="234"/>
      <c r="F9" s="234"/>
      <c r="G9" s="234"/>
      <c r="H9" s="234"/>
      <c r="I9" s="234"/>
      <c r="J9" s="234"/>
      <c r="K9" s="234"/>
      <c r="L9" s="234"/>
    </row>
    <row r="10" spans="1:12" ht="28.5" customHeight="1" x14ac:dyDescent="0.25">
      <c r="A10" s="234"/>
      <c r="B10" s="234"/>
      <c r="C10" s="234"/>
      <c r="D10" s="234"/>
      <c r="E10" s="234"/>
      <c r="F10" s="234"/>
      <c r="G10" s="234"/>
      <c r="H10" s="234"/>
      <c r="I10" s="234"/>
      <c r="J10" s="234"/>
      <c r="K10" s="234"/>
      <c r="L10" s="234"/>
    </row>
    <row r="11" spans="1:12" ht="15.75" thickBot="1" x14ac:dyDescent="0.3"/>
    <row r="12" spans="1:12" ht="15.75" thickBot="1" x14ac:dyDescent="0.3">
      <c r="A12" s="54" t="s">
        <v>66</v>
      </c>
      <c r="B12" s="235" t="s">
        <v>87</v>
      </c>
      <c r="C12" s="236"/>
      <c r="D12" s="236"/>
      <c r="E12" s="236"/>
      <c r="F12" s="236"/>
      <c r="G12" s="236"/>
      <c r="H12" s="236"/>
      <c r="I12" s="236"/>
      <c r="J12" s="236"/>
      <c r="K12" s="236"/>
      <c r="L12" s="236"/>
    </row>
    <row r="13" spans="1:12" s="71" customFormat="1" ht="25.5" customHeight="1" thickBot="1" x14ac:dyDescent="0.3">
      <c r="A13" s="55">
        <v>1</v>
      </c>
      <c r="B13" s="210" t="s">
        <v>170</v>
      </c>
      <c r="C13" s="211" t="s">
        <v>151</v>
      </c>
      <c r="D13" s="211" t="s">
        <v>151</v>
      </c>
      <c r="E13" s="211" t="s">
        <v>151</v>
      </c>
      <c r="F13" s="211" t="s">
        <v>151</v>
      </c>
      <c r="G13" s="211" t="s">
        <v>151</v>
      </c>
      <c r="H13" s="211" t="s">
        <v>151</v>
      </c>
      <c r="I13" s="211" t="s">
        <v>151</v>
      </c>
      <c r="J13" s="211" t="s">
        <v>151</v>
      </c>
      <c r="K13" s="211" t="s">
        <v>151</v>
      </c>
      <c r="L13" s="212" t="s">
        <v>151</v>
      </c>
    </row>
    <row r="14" spans="1:12" s="71" customFormat="1" ht="15.75" thickBot="1" x14ac:dyDescent="0.3">
      <c r="A14" s="55">
        <f>SUM(A13+1)</f>
        <v>2</v>
      </c>
      <c r="B14" s="210" t="s">
        <v>171</v>
      </c>
      <c r="C14" s="211" t="s">
        <v>152</v>
      </c>
      <c r="D14" s="211" t="s">
        <v>152</v>
      </c>
      <c r="E14" s="211" t="s">
        <v>152</v>
      </c>
      <c r="F14" s="211" t="s">
        <v>152</v>
      </c>
      <c r="G14" s="211" t="s">
        <v>152</v>
      </c>
      <c r="H14" s="211" t="s">
        <v>152</v>
      </c>
      <c r="I14" s="211" t="s">
        <v>152</v>
      </c>
      <c r="J14" s="211" t="s">
        <v>152</v>
      </c>
      <c r="K14" s="211" t="s">
        <v>152</v>
      </c>
      <c r="L14" s="212" t="s">
        <v>152</v>
      </c>
    </row>
    <row r="15" spans="1:12" s="71" customFormat="1" ht="15.75" thickBot="1" x14ac:dyDescent="0.3">
      <c r="A15" s="55">
        <f t="shared" ref="A15:A26" si="0">SUM(A14+1)</f>
        <v>3</v>
      </c>
      <c r="B15" s="210" t="s">
        <v>163</v>
      </c>
      <c r="C15" s="211" t="s">
        <v>153</v>
      </c>
      <c r="D15" s="211" t="s">
        <v>153</v>
      </c>
      <c r="E15" s="211" t="s">
        <v>153</v>
      </c>
      <c r="F15" s="211" t="s">
        <v>153</v>
      </c>
      <c r="G15" s="211" t="s">
        <v>153</v>
      </c>
      <c r="H15" s="211" t="s">
        <v>153</v>
      </c>
      <c r="I15" s="211" t="s">
        <v>153</v>
      </c>
      <c r="J15" s="211" t="s">
        <v>153</v>
      </c>
      <c r="K15" s="211" t="s">
        <v>153</v>
      </c>
      <c r="L15" s="212" t="s">
        <v>153</v>
      </c>
    </row>
    <row r="16" spans="1:12" s="71" customFormat="1" ht="15.75" thickBot="1" x14ac:dyDescent="0.3">
      <c r="A16" s="55">
        <f t="shared" si="0"/>
        <v>4</v>
      </c>
      <c r="B16" s="210" t="s">
        <v>164</v>
      </c>
      <c r="C16" s="211" t="s">
        <v>154</v>
      </c>
      <c r="D16" s="211" t="s">
        <v>154</v>
      </c>
      <c r="E16" s="211" t="s">
        <v>154</v>
      </c>
      <c r="F16" s="211" t="s">
        <v>154</v>
      </c>
      <c r="G16" s="211" t="s">
        <v>154</v>
      </c>
      <c r="H16" s="211" t="s">
        <v>154</v>
      </c>
      <c r="I16" s="211" t="s">
        <v>154</v>
      </c>
      <c r="J16" s="211" t="s">
        <v>154</v>
      </c>
      <c r="K16" s="211" t="s">
        <v>154</v>
      </c>
      <c r="L16" s="212" t="s">
        <v>154</v>
      </c>
    </row>
    <row r="17" spans="1:22" s="71" customFormat="1" ht="15.75" thickBot="1" x14ac:dyDescent="0.3">
      <c r="A17" s="55">
        <f t="shared" si="0"/>
        <v>5</v>
      </c>
      <c r="B17" s="210" t="s">
        <v>155</v>
      </c>
      <c r="C17" s="211" t="s">
        <v>155</v>
      </c>
      <c r="D17" s="211" t="s">
        <v>155</v>
      </c>
      <c r="E17" s="211" t="s">
        <v>155</v>
      </c>
      <c r="F17" s="211" t="s">
        <v>155</v>
      </c>
      <c r="G17" s="211" t="s">
        <v>155</v>
      </c>
      <c r="H17" s="211" t="s">
        <v>155</v>
      </c>
      <c r="I17" s="211" t="s">
        <v>155</v>
      </c>
      <c r="J17" s="211" t="s">
        <v>155</v>
      </c>
      <c r="K17" s="211" t="s">
        <v>155</v>
      </c>
      <c r="L17" s="212" t="s">
        <v>155</v>
      </c>
    </row>
    <row r="18" spans="1:22" s="71" customFormat="1" ht="15.75" thickBot="1" x14ac:dyDescent="0.3">
      <c r="A18" s="55">
        <f t="shared" si="0"/>
        <v>6</v>
      </c>
      <c r="B18" s="210" t="s">
        <v>156</v>
      </c>
      <c r="C18" s="211" t="s">
        <v>156</v>
      </c>
      <c r="D18" s="211" t="s">
        <v>156</v>
      </c>
      <c r="E18" s="211" t="s">
        <v>156</v>
      </c>
      <c r="F18" s="211" t="s">
        <v>156</v>
      </c>
      <c r="G18" s="211" t="s">
        <v>156</v>
      </c>
      <c r="H18" s="211" t="s">
        <v>156</v>
      </c>
      <c r="I18" s="211" t="s">
        <v>156</v>
      </c>
      <c r="J18" s="211" t="s">
        <v>156</v>
      </c>
      <c r="K18" s="211" t="s">
        <v>156</v>
      </c>
      <c r="L18" s="212" t="s">
        <v>156</v>
      </c>
    </row>
    <row r="19" spans="1:22" s="71" customFormat="1" ht="15.75" thickBot="1" x14ac:dyDescent="0.3">
      <c r="A19" s="55">
        <f t="shared" si="0"/>
        <v>7</v>
      </c>
      <c r="B19" s="210" t="s">
        <v>172</v>
      </c>
      <c r="C19" s="211" t="s">
        <v>157</v>
      </c>
      <c r="D19" s="211" t="s">
        <v>157</v>
      </c>
      <c r="E19" s="211" t="s">
        <v>157</v>
      </c>
      <c r="F19" s="211" t="s">
        <v>157</v>
      </c>
      <c r="G19" s="211" t="s">
        <v>157</v>
      </c>
      <c r="H19" s="211" t="s">
        <v>157</v>
      </c>
      <c r="I19" s="211" t="s">
        <v>157</v>
      </c>
      <c r="J19" s="211" t="s">
        <v>157</v>
      </c>
      <c r="K19" s="211" t="s">
        <v>157</v>
      </c>
      <c r="L19" s="212" t="s">
        <v>157</v>
      </c>
    </row>
    <row r="20" spans="1:22" ht="15.75" thickBot="1" x14ac:dyDescent="0.3">
      <c r="A20" s="55">
        <f t="shared" si="0"/>
        <v>8</v>
      </c>
      <c r="B20" s="210" t="s">
        <v>165</v>
      </c>
      <c r="C20" s="211" t="s">
        <v>158</v>
      </c>
      <c r="D20" s="211" t="s">
        <v>158</v>
      </c>
      <c r="E20" s="211" t="s">
        <v>158</v>
      </c>
      <c r="F20" s="211" t="s">
        <v>158</v>
      </c>
      <c r="G20" s="211" t="s">
        <v>158</v>
      </c>
      <c r="H20" s="211" t="s">
        <v>158</v>
      </c>
      <c r="I20" s="211" t="s">
        <v>158</v>
      </c>
      <c r="J20" s="211" t="s">
        <v>158</v>
      </c>
      <c r="K20" s="211" t="s">
        <v>158</v>
      </c>
      <c r="L20" s="212" t="s">
        <v>158</v>
      </c>
    </row>
    <row r="21" spans="1:22" ht="15.75" thickBot="1" x14ac:dyDescent="0.3">
      <c r="A21" s="55">
        <f t="shared" si="0"/>
        <v>9</v>
      </c>
      <c r="B21" s="213" t="s">
        <v>159</v>
      </c>
      <c r="C21" s="213"/>
      <c r="D21" s="213"/>
      <c r="E21" s="213"/>
      <c r="F21" s="213"/>
      <c r="G21" s="213"/>
      <c r="H21" s="213"/>
      <c r="I21" s="213"/>
      <c r="J21" s="213"/>
      <c r="K21" s="213"/>
      <c r="L21" s="213"/>
    </row>
    <row r="22" spans="1:22" ht="15.75" thickBot="1" x14ac:dyDescent="0.3">
      <c r="A22" s="55">
        <f t="shared" si="0"/>
        <v>10</v>
      </c>
      <c r="B22" s="213" t="s">
        <v>173</v>
      </c>
      <c r="C22" s="213"/>
      <c r="D22" s="213"/>
      <c r="E22" s="213"/>
      <c r="F22" s="213"/>
      <c r="G22" s="213"/>
      <c r="H22" s="213"/>
      <c r="I22" s="213"/>
      <c r="J22" s="213"/>
      <c r="K22" s="213"/>
      <c r="L22" s="213"/>
    </row>
    <row r="23" spans="1:22" s="71" customFormat="1" ht="15.75" thickBot="1" x14ac:dyDescent="0.3">
      <c r="A23" s="55">
        <f t="shared" si="0"/>
        <v>11</v>
      </c>
      <c r="B23" s="213" t="s">
        <v>174</v>
      </c>
      <c r="C23" s="213"/>
      <c r="D23" s="213"/>
      <c r="E23" s="213"/>
      <c r="F23" s="213"/>
      <c r="G23" s="213"/>
      <c r="H23" s="213"/>
      <c r="I23" s="213"/>
      <c r="J23" s="213"/>
      <c r="K23" s="213"/>
      <c r="L23" s="213"/>
      <c r="N23" s="131"/>
    </row>
    <row r="24" spans="1:22" s="71" customFormat="1" x14ac:dyDescent="0.25">
      <c r="A24" s="126">
        <f t="shared" si="0"/>
        <v>12</v>
      </c>
      <c r="B24" s="214" t="s">
        <v>160</v>
      </c>
      <c r="C24" s="214"/>
      <c r="D24" s="214"/>
      <c r="E24" s="214"/>
      <c r="F24" s="214"/>
      <c r="G24" s="214"/>
      <c r="H24" s="214"/>
      <c r="I24" s="214"/>
      <c r="J24" s="214"/>
      <c r="K24" s="214"/>
      <c r="L24" s="214"/>
    </row>
    <row r="25" spans="1:22" x14ac:dyDescent="0.25">
      <c r="A25" s="65">
        <f t="shared" si="0"/>
        <v>13</v>
      </c>
      <c r="B25" s="213" t="s">
        <v>161</v>
      </c>
      <c r="C25" s="213"/>
      <c r="D25" s="213"/>
      <c r="E25" s="213"/>
      <c r="F25" s="213"/>
      <c r="G25" s="213"/>
      <c r="H25" s="213"/>
      <c r="I25" s="213"/>
      <c r="J25" s="213"/>
      <c r="K25" s="213"/>
      <c r="L25" s="213"/>
    </row>
    <row r="26" spans="1:22" s="125" customFormat="1" x14ac:dyDescent="0.25">
      <c r="A26" s="65">
        <f t="shared" si="0"/>
        <v>14</v>
      </c>
      <c r="B26" s="213" t="s">
        <v>162</v>
      </c>
      <c r="C26" s="213"/>
      <c r="D26" s="213"/>
      <c r="E26" s="213"/>
      <c r="F26" s="213"/>
      <c r="G26" s="213"/>
      <c r="H26" s="213"/>
      <c r="I26" s="213"/>
      <c r="J26" s="213"/>
      <c r="K26" s="213"/>
      <c r="L26" s="213"/>
    </row>
    <row r="27" spans="1:22" s="125" customFormat="1" x14ac:dyDescent="0.25">
      <c r="A27" s="58"/>
      <c r="B27" s="58"/>
      <c r="C27" s="58"/>
      <c r="D27" s="58"/>
      <c r="E27" s="215"/>
      <c r="F27" s="215"/>
      <c r="G27" s="215"/>
      <c r="H27" s="215"/>
      <c r="I27" s="215"/>
      <c r="J27" s="215"/>
      <c r="K27" s="215"/>
      <c r="L27" s="215"/>
      <c r="M27" s="215"/>
      <c r="N27" s="215"/>
    </row>
    <row r="28" spans="1:22" s="125" customFormat="1" x14ac:dyDescent="0.25">
      <c r="A28" s="127"/>
      <c r="B28" s="58"/>
      <c r="C28" s="58"/>
      <c r="D28" s="58"/>
      <c r="E28" s="209"/>
      <c r="F28" s="209"/>
      <c r="G28" s="209"/>
      <c r="H28" s="209"/>
      <c r="I28" s="209"/>
      <c r="J28" s="209"/>
      <c r="K28" s="209"/>
      <c r="L28" s="209"/>
      <c r="M28" s="209"/>
      <c r="N28" s="209"/>
    </row>
    <row r="29" spans="1:22" s="129" customFormat="1" x14ac:dyDescent="0.25">
      <c r="A29" s="241" t="s">
        <v>196</v>
      </c>
      <c r="B29" s="241"/>
      <c r="C29" s="241"/>
      <c r="D29" s="241"/>
      <c r="E29" s="241"/>
      <c r="F29" s="241"/>
      <c r="G29" s="241"/>
      <c r="H29" s="241"/>
      <c r="I29" s="241"/>
      <c r="J29" s="241"/>
      <c r="K29" s="241"/>
      <c r="L29" s="241"/>
    </row>
    <row r="30" spans="1:22" s="129" customFormat="1" x14ac:dyDescent="0.25">
      <c r="A30" s="130"/>
      <c r="B30" s="130"/>
      <c r="C30" s="130"/>
      <c r="D30" s="130"/>
      <c r="E30" s="130"/>
      <c r="F30" s="130"/>
      <c r="G30" s="130"/>
      <c r="H30" s="130"/>
      <c r="I30" s="130"/>
      <c r="J30" s="130"/>
      <c r="K30" s="130"/>
      <c r="L30" s="130"/>
    </row>
    <row r="31" spans="1:22" ht="27" customHeight="1" x14ac:dyDescent="0.25">
      <c r="A31" s="217" t="s">
        <v>67</v>
      </c>
      <c r="B31" s="217"/>
      <c r="C31" s="217"/>
      <c r="D31" s="217"/>
      <c r="E31" s="57" t="s">
        <v>68</v>
      </c>
      <c r="F31" s="56" t="s">
        <v>69</v>
      </c>
      <c r="G31" s="56" t="s">
        <v>70</v>
      </c>
      <c r="H31" s="217" t="s">
        <v>3</v>
      </c>
      <c r="I31" s="217"/>
      <c r="J31" s="217"/>
      <c r="K31" s="217"/>
      <c r="L31" s="217"/>
    </row>
    <row r="32" spans="1:22" ht="39" customHeight="1" x14ac:dyDescent="0.25">
      <c r="A32" s="237" t="s">
        <v>176</v>
      </c>
      <c r="B32" s="238"/>
      <c r="C32" s="238"/>
      <c r="D32" s="239"/>
      <c r="E32" s="133" t="s">
        <v>177</v>
      </c>
      <c r="F32" s="134" t="s">
        <v>178</v>
      </c>
      <c r="G32" s="134"/>
      <c r="H32" s="240" t="s">
        <v>179</v>
      </c>
      <c r="I32" s="240"/>
      <c r="J32" s="240"/>
      <c r="K32" s="240"/>
      <c r="L32" s="240"/>
      <c r="N32" s="125"/>
      <c r="O32" s="207"/>
      <c r="P32" s="207"/>
      <c r="Q32" s="207"/>
      <c r="R32" s="207"/>
      <c r="S32" s="207"/>
      <c r="T32" s="125"/>
      <c r="U32" s="125"/>
      <c r="V32" s="125"/>
    </row>
    <row r="33" spans="1:22" ht="35.25" customHeight="1" x14ac:dyDescent="0.25">
      <c r="A33" s="224" t="s">
        <v>166</v>
      </c>
      <c r="B33" s="225"/>
      <c r="C33" s="225"/>
      <c r="D33" s="226"/>
      <c r="E33" s="135">
        <v>16</v>
      </c>
      <c r="F33" s="134" t="s">
        <v>178</v>
      </c>
      <c r="G33" s="134"/>
      <c r="H33" s="216"/>
      <c r="I33" s="216"/>
      <c r="J33" s="216"/>
      <c r="K33" s="216"/>
      <c r="L33" s="216"/>
      <c r="N33" s="125"/>
      <c r="O33" s="125"/>
      <c r="P33" s="125"/>
      <c r="Q33" s="125"/>
      <c r="R33" s="125"/>
      <c r="S33" s="125"/>
      <c r="T33" s="125"/>
      <c r="U33" s="125"/>
      <c r="V33" s="125"/>
    </row>
    <row r="34" spans="1:22" ht="42.75" customHeight="1" x14ac:dyDescent="0.25">
      <c r="A34" s="224" t="s">
        <v>124</v>
      </c>
      <c r="B34" s="225"/>
      <c r="C34" s="225"/>
      <c r="D34" s="226"/>
      <c r="E34" s="135" t="s">
        <v>180</v>
      </c>
      <c r="F34" s="134" t="s">
        <v>181</v>
      </c>
      <c r="G34" s="134"/>
      <c r="H34" s="216"/>
      <c r="I34" s="216"/>
      <c r="J34" s="216"/>
      <c r="K34" s="216"/>
      <c r="L34" s="216"/>
      <c r="N34" s="125"/>
      <c r="O34" s="125"/>
      <c r="P34" s="208"/>
      <c r="Q34" s="207"/>
      <c r="R34" s="207"/>
      <c r="S34" s="207"/>
      <c r="T34" s="207"/>
      <c r="U34" s="125"/>
      <c r="V34" s="125"/>
    </row>
    <row r="35" spans="1:22" ht="27" customHeight="1" x14ac:dyDescent="0.25">
      <c r="A35" s="221" t="s">
        <v>167</v>
      </c>
      <c r="B35" s="222"/>
      <c r="C35" s="222"/>
      <c r="D35" s="223"/>
      <c r="E35" s="136" t="s">
        <v>182</v>
      </c>
      <c r="F35" s="134" t="s">
        <v>181</v>
      </c>
      <c r="G35" s="134"/>
      <c r="H35" s="216"/>
      <c r="I35" s="216"/>
      <c r="J35" s="216"/>
      <c r="K35" s="216"/>
      <c r="L35" s="216"/>
    </row>
    <row r="36" spans="1:22" ht="31.5" customHeight="1" x14ac:dyDescent="0.25">
      <c r="A36" s="221" t="s">
        <v>175</v>
      </c>
      <c r="B36" s="222"/>
      <c r="C36" s="222"/>
      <c r="D36" s="223"/>
      <c r="E36" s="136" t="s">
        <v>183</v>
      </c>
      <c r="F36" s="134" t="s">
        <v>181</v>
      </c>
      <c r="G36" s="134"/>
      <c r="H36" s="230" t="s">
        <v>184</v>
      </c>
      <c r="I36" s="231"/>
      <c r="J36" s="231"/>
      <c r="K36" s="231"/>
      <c r="L36" s="232"/>
    </row>
    <row r="37" spans="1:22" ht="38.25" customHeight="1" x14ac:dyDescent="0.25">
      <c r="A37" s="221" t="s">
        <v>168</v>
      </c>
      <c r="B37" s="222"/>
      <c r="C37" s="222"/>
      <c r="D37" s="223"/>
      <c r="E37" s="136">
        <v>10</v>
      </c>
      <c r="F37" s="134" t="s">
        <v>202</v>
      </c>
      <c r="G37" s="134"/>
      <c r="H37" s="242"/>
      <c r="I37" s="243"/>
      <c r="J37" s="243"/>
      <c r="K37" s="243"/>
      <c r="L37" s="244"/>
    </row>
    <row r="38" spans="1:22" ht="28.5" customHeight="1" x14ac:dyDescent="0.25">
      <c r="A38" s="221" t="s">
        <v>186</v>
      </c>
      <c r="B38" s="222"/>
      <c r="C38" s="222"/>
      <c r="D38" s="223"/>
      <c r="E38" s="136" t="s">
        <v>185</v>
      </c>
      <c r="F38" s="134"/>
      <c r="G38" s="134"/>
      <c r="H38" s="227" t="s">
        <v>187</v>
      </c>
      <c r="I38" s="228"/>
      <c r="J38" s="228"/>
      <c r="K38" s="228"/>
      <c r="L38" s="229"/>
    </row>
    <row r="39" spans="1:22" ht="15.75" customHeight="1" x14ac:dyDescent="0.25">
      <c r="A39" s="224" t="s">
        <v>71</v>
      </c>
      <c r="B39" s="225"/>
      <c r="C39" s="225"/>
      <c r="D39" s="226"/>
      <c r="E39" s="135">
        <v>11</v>
      </c>
      <c r="F39" s="134" t="s">
        <v>178</v>
      </c>
      <c r="G39" s="134"/>
      <c r="H39" s="216"/>
      <c r="I39" s="216"/>
      <c r="J39" s="216"/>
      <c r="K39" s="216"/>
      <c r="L39" s="216"/>
    </row>
    <row r="40" spans="1:22" ht="26.25" customHeight="1" x14ac:dyDescent="0.25">
      <c r="A40" s="224" t="s">
        <v>169</v>
      </c>
      <c r="B40" s="225"/>
      <c r="C40" s="225"/>
      <c r="D40" s="226"/>
      <c r="E40" s="135">
        <v>19</v>
      </c>
      <c r="F40" s="134" t="s">
        <v>178</v>
      </c>
      <c r="G40" s="134"/>
      <c r="H40" s="216"/>
      <c r="I40" s="216"/>
      <c r="J40" s="216"/>
      <c r="K40" s="216"/>
      <c r="L40" s="216"/>
    </row>
    <row r="41" spans="1:22" ht="27.75" customHeight="1" x14ac:dyDescent="0.25">
      <c r="A41" s="224" t="s">
        <v>72</v>
      </c>
      <c r="B41" s="225"/>
      <c r="C41" s="225"/>
      <c r="D41" s="226"/>
      <c r="E41" s="135">
        <v>15</v>
      </c>
      <c r="F41" s="134" t="s">
        <v>181</v>
      </c>
      <c r="G41" s="134"/>
      <c r="H41" s="216"/>
      <c r="I41" s="216"/>
      <c r="J41" s="216"/>
      <c r="K41" s="216"/>
      <c r="L41" s="216"/>
    </row>
    <row r="42" spans="1:22" s="128" customFormat="1" ht="61.5" customHeight="1" x14ac:dyDescent="0.2">
      <c r="A42" s="224" t="s">
        <v>73</v>
      </c>
      <c r="B42" s="225"/>
      <c r="C42" s="225"/>
      <c r="D42" s="226"/>
      <c r="E42" s="135" t="s">
        <v>188</v>
      </c>
      <c r="F42" s="134" t="s">
        <v>178</v>
      </c>
      <c r="G42" s="134"/>
      <c r="H42" s="216"/>
      <c r="I42" s="216"/>
      <c r="J42" s="216"/>
      <c r="K42" s="216"/>
      <c r="L42" s="216"/>
    </row>
    <row r="43" spans="1:22" s="128" customFormat="1" ht="33.75" customHeight="1" x14ac:dyDescent="0.2">
      <c r="A43" s="224" t="s">
        <v>189</v>
      </c>
      <c r="B43" s="225"/>
      <c r="C43" s="225"/>
      <c r="D43" s="226"/>
      <c r="E43" s="135">
        <v>12</v>
      </c>
      <c r="F43" s="134" t="s">
        <v>178</v>
      </c>
      <c r="G43" s="134"/>
      <c r="H43" s="216"/>
      <c r="I43" s="216"/>
      <c r="J43" s="216"/>
      <c r="K43" s="216"/>
      <c r="L43" s="216"/>
    </row>
    <row r="44" spans="1:22" s="128" customFormat="1" ht="39" customHeight="1" x14ac:dyDescent="0.2">
      <c r="A44" s="221" t="s">
        <v>190</v>
      </c>
      <c r="B44" s="222"/>
      <c r="C44" s="222"/>
      <c r="D44" s="223"/>
      <c r="E44" s="136" t="s">
        <v>191</v>
      </c>
      <c r="F44" s="134" t="s">
        <v>178</v>
      </c>
      <c r="G44" s="134"/>
      <c r="H44" s="218" t="s">
        <v>192</v>
      </c>
      <c r="I44" s="219"/>
      <c r="J44" s="219"/>
      <c r="K44" s="219"/>
      <c r="L44" s="220"/>
    </row>
    <row r="45" spans="1:22" s="128" customFormat="1" ht="33.75" customHeight="1" x14ac:dyDescent="0.2">
      <c r="A45" s="224" t="s">
        <v>193</v>
      </c>
      <c r="B45" s="225"/>
      <c r="C45" s="225"/>
      <c r="D45" s="226"/>
      <c r="E45" s="135" t="s">
        <v>194</v>
      </c>
      <c r="F45" s="134" t="s">
        <v>178</v>
      </c>
      <c r="G45" s="134"/>
      <c r="H45" s="227"/>
      <c r="I45" s="228"/>
      <c r="J45" s="228"/>
      <c r="K45" s="228"/>
      <c r="L45" s="229"/>
    </row>
    <row r="46" spans="1:22" ht="33.75" customHeight="1" x14ac:dyDescent="0.25">
      <c r="A46" s="224" t="s">
        <v>195</v>
      </c>
      <c r="B46" s="225"/>
      <c r="C46" s="225"/>
      <c r="D46" s="226"/>
      <c r="E46" s="137"/>
      <c r="F46" s="134"/>
      <c r="G46" s="134"/>
      <c r="H46" s="216" t="s">
        <v>187</v>
      </c>
      <c r="I46" s="216"/>
      <c r="J46" s="216"/>
      <c r="K46" s="216"/>
      <c r="L46" s="216"/>
    </row>
  </sheetData>
  <sheetProtection algorithmName="SHA-512" hashValue="NcWftiB3EdoqJaHREww7QCBREtfoOY4Hg8JDejGS2DtGOAYF9jAmRoaxnfeWOUcRTZ6B98NiDr8G+q65Z7Az1g==" saltValue="KwEZ0Fy0NxNeCDzO/j8KGg==" spinCount="100000" sheet="1" objects="1" scenarios="1"/>
  <mergeCells count="56">
    <mergeCell ref="A46:D46"/>
    <mergeCell ref="H46:L46"/>
    <mergeCell ref="A3:L3"/>
    <mergeCell ref="A5:L5"/>
    <mergeCell ref="A7:L8"/>
    <mergeCell ref="A9:L10"/>
    <mergeCell ref="B12:L12"/>
    <mergeCell ref="H35:L35"/>
    <mergeCell ref="A32:D32"/>
    <mergeCell ref="A33:D33"/>
    <mergeCell ref="A34:D34"/>
    <mergeCell ref="H32:L32"/>
    <mergeCell ref="A35:D35"/>
    <mergeCell ref="A29:L29"/>
    <mergeCell ref="H37:L37"/>
    <mergeCell ref="H39:L39"/>
    <mergeCell ref="A37:D37"/>
    <mergeCell ref="B20:L20"/>
    <mergeCell ref="B21:L21"/>
    <mergeCell ref="B22:L22"/>
    <mergeCell ref="B25:L25"/>
    <mergeCell ref="B26:L26"/>
    <mergeCell ref="A31:D31"/>
    <mergeCell ref="A36:D36"/>
    <mergeCell ref="H36:L36"/>
    <mergeCell ref="H44:L44"/>
    <mergeCell ref="A44:D44"/>
    <mergeCell ref="A45:D45"/>
    <mergeCell ref="A38:D38"/>
    <mergeCell ref="H38:L38"/>
    <mergeCell ref="A39:D39"/>
    <mergeCell ref="H41:L41"/>
    <mergeCell ref="H42:L42"/>
    <mergeCell ref="H43:L43"/>
    <mergeCell ref="A41:D41"/>
    <mergeCell ref="A42:D42"/>
    <mergeCell ref="A43:D43"/>
    <mergeCell ref="H45:L45"/>
    <mergeCell ref="H40:L40"/>
    <mergeCell ref="A40:D40"/>
    <mergeCell ref="B13:L13"/>
    <mergeCell ref="B14:L14"/>
    <mergeCell ref="B15:L15"/>
    <mergeCell ref="B16:L16"/>
    <mergeCell ref="B17:L17"/>
    <mergeCell ref="O32:S32"/>
    <mergeCell ref="P34:T34"/>
    <mergeCell ref="E28:N28"/>
    <mergeCell ref="B18:L18"/>
    <mergeCell ref="B19:L19"/>
    <mergeCell ref="B23:L23"/>
    <mergeCell ref="B24:L24"/>
    <mergeCell ref="E27:N27"/>
    <mergeCell ref="H33:L33"/>
    <mergeCell ref="H34:L34"/>
    <mergeCell ref="H31:L31"/>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6"/>
  <sheetViews>
    <sheetView topLeftCell="D49" zoomScale="70" zoomScaleNormal="70" workbookViewId="0">
      <selection activeCell="Q71" sqref="Q71"/>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8.28515625" style="3" customWidth="1"/>
    <col min="11" max="11" width="27.140625" style="3" customWidth="1"/>
    <col min="12" max="12" width="34.42578125" style="3" customWidth="1"/>
    <col min="13" max="13" width="18.7109375" style="3" customWidth="1"/>
    <col min="14" max="14" width="22.140625" style="3" customWidth="1"/>
    <col min="15" max="15" width="26.140625" style="3" customWidth="1"/>
    <col min="16" max="16" width="19.5703125" style="3" bestFit="1" customWidth="1"/>
    <col min="17" max="17" width="14.5703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1" spans="2:16" x14ac:dyDescent="0.25">
      <c r="F1" s="74"/>
      <c r="M1" s="74"/>
      <c r="N1" s="74"/>
      <c r="O1" s="74"/>
    </row>
    <row r="2" spans="2:16" ht="26.25" x14ac:dyDescent="0.25">
      <c r="B2" s="263" t="s">
        <v>63</v>
      </c>
      <c r="C2" s="264"/>
      <c r="D2" s="264"/>
      <c r="E2" s="264"/>
      <c r="F2" s="264"/>
      <c r="G2" s="264"/>
      <c r="H2" s="264"/>
      <c r="I2" s="264"/>
      <c r="J2" s="264"/>
      <c r="K2" s="264"/>
      <c r="L2" s="264"/>
      <c r="M2" s="264"/>
      <c r="N2" s="264"/>
      <c r="O2" s="264"/>
      <c r="P2" s="264"/>
    </row>
    <row r="3" spans="2:16" x14ac:dyDescent="0.25">
      <c r="F3" s="74"/>
      <c r="M3" s="74"/>
      <c r="N3" s="74"/>
      <c r="O3" s="74"/>
    </row>
    <row r="4" spans="2:16" ht="26.25" x14ac:dyDescent="0.25">
      <c r="B4" s="263" t="s">
        <v>48</v>
      </c>
      <c r="C4" s="264"/>
      <c r="D4" s="264"/>
      <c r="E4" s="264"/>
      <c r="F4" s="264"/>
      <c r="G4" s="264"/>
      <c r="H4" s="264"/>
      <c r="I4" s="264"/>
      <c r="J4" s="264"/>
      <c r="K4" s="264"/>
      <c r="L4" s="264"/>
      <c r="M4" s="264"/>
      <c r="N4" s="264"/>
      <c r="O4" s="264"/>
      <c r="P4" s="264"/>
    </row>
    <row r="5" spans="2:16" ht="15.75" thickBot="1" x14ac:dyDescent="0.3">
      <c r="F5" s="74"/>
      <c r="M5" s="74"/>
      <c r="N5" s="74"/>
      <c r="O5" s="74"/>
    </row>
    <row r="6" spans="2:16" ht="21.75" thickBot="1" x14ac:dyDescent="0.3">
      <c r="B6" s="5" t="s">
        <v>4</v>
      </c>
      <c r="C6" s="289" t="s">
        <v>201</v>
      </c>
      <c r="D6" s="289"/>
      <c r="E6" s="289"/>
      <c r="F6" s="289"/>
      <c r="G6" s="289"/>
      <c r="H6" s="289"/>
      <c r="I6" s="289"/>
      <c r="J6" s="289"/>
      <c r="K6" s="289"/>
      <c r="L6" s="289"/>
      <c r="M6" s="289"/>
      <c r="N6" s="290"/>
      <c r="O6" s="74"/>
    </row>
    <row r="7" spans="2:16" ht="16.5" thickBot="1" x14ac:dyDescent="0.3">
      <c r="B7" s="6" t="s">
        <v>5</v>
      </c>
      <c r="C7" s="289"/>
      <c r="D7" s="289"/>
      <c r="E7" s="289"/>
      <c r="F7" s="289"/>
      <c r="G7" s="289"/>
      <c r="H7" s="289"/>
      <c r="I7" s="289"/>
      <c r="J7" s="289"/>
      <c r="K7" s="289"/>
      <c r="L7" s="289"/>
      <c r="M7" s="289"/>
      <c r="N7" s="290"/>
      <c r="O7" s="74"/>
    </row>
    <row r="8" spans="2:16" ht="16.5" thickBot="1" x14ac:dyDescent="0.3">
      <c r="B8" s="6" t="s">
        <v>6</v>
      </c>
      <c r="C8" s="289"/>
      <c r="D8" s="289"/>
      <c r="E8" s="289"/>
      <c r="F8" s="289"/>
      <c r="G8" s="289"/>
      <c r="H8" s="289"/>
      <c r="I8" s="289"/>
      <c r="J8" s="289"/>
      <c r="K8" s="289"/>
      <c r="L8" s="289"/>
      <c r="M8" s="289"/>
      <c r="N8" s="290"/>
      <c r="O8" s="74"/>
    </row>
    <row r="9" spans="2:16" ht="16.5" thickBot="1" x14ac:dyDescent="0.3">
      <c r="B9" s="6" t="s">
        <v>7</v>
      </c>
      <c r="C9" s="289"/>
      <c r="D9" s="289"/>
      <c r="E9" s="289"/>
      <c r="F9" s="289"/>
      <c r="G9" s="289"/>
      <c r="H9" s="289"/>
      <c r="I9" s="289"/>
      <c r="J9" s="289"/>
      <c r="K9" s="289"/>
      <c r="L9" s="289"/>
      <c r="M9" s="289"/>
      <c r="N9" s="290"/>
      <c r="O9" s="74"/>
    </row>
    <row r="10" spans="2:16" ht="16.5" thickBot="1" x14ac:dyDescent="0.3">
      <c r="B10" s="6" t="s">
        <v>8</v>
      </c>
      <c r="C10" s="294">
        <v>4</v>
      </c>
      <c r="D10" s="294"/>
      <c r="E10" s="295"/>
      <c r="F10" s="140"/>
      <c r="G10" s="21"/>
      <c r="H10" s="21"/>
      <c r="I10" s="21"/>
      <c r="J10" s="21"/>
      <c r="K10" s="21"/>
      <c r="L10" s="21"/>
      <c r="M10" s="140"/>
      <c r="N10" s="141"/>
      <c r="O10" s="74"/>
    </row>
    <row r="11" spans="2:16" ht="16.5" thickBot="1" x14ac:dyDescent="0.3">
      <c r="B11" s="8" t="s">
        <v>9</v>
      </c>
      <c r="C11" s="9">
        <v>41972</v>
      </c>
      <c r="D11" s="10"/>
      <c r="E11" s="10"/>
      <c r="F11" s="142"/>
      <c r="G11" s="10"/>
      <c r="H11" s="10"/>
      <c r="I11" s="10"/>
      <c r="J11" s="10"/>
      <c r="K11" s="10"/>
      <c r="L11" s="10"/>
      <c r="M11" s="142"/>
      <c r="N11" s="143"/>
      <c r="O11" s="74"/>
    </row>
    <row r="12" spans="2:16" ht="15.75" x14ac:dyDescent="0.25">
      <c r="B12" s="7"/>
      <c r="C12" s="11"/>
      <c r="D12" s="12"/>
      <c r="E12" s="12"/>
      <c r="F12" s="144"/>
      <c r="G12" s="12"/>
      <c r="H12" s="12"/>
      <c r="I12" s="74"/>
      <c r="J12" s="74"/>
      <c r="K12" s="74"/>
      <c r="L12" s="74"/>
      <c r="M12" s="74"/>
      <c r="N12" s="144"/>
      <c r="O12" s="74"/>
    </row>
    <row r="13" spans="2:16" x14ac:dyDescent="0.25">
      <c r="F13" s="74"/>
      <c r="I13" s="74"/>
      <c r="J13" s="74"/>
      <c r="K13" s="74"/>
      <c r="L13" s="74"/>
      <c r="M13" s="74"/>
      <c r="N13" s="75"/>
      <c r="O13" s="74"/>
    </row>
    <row r="14" spans="2:16" ht="45.75" customHeight="1" x14ac:dyDescent="0.25">
      <c r="B14" s="296" t="s">
        <v>90</v>
      </c>
      <c r="C14" s="296"/>
      <c r="D14" s="188" t="s">
        <v>12</v>
      </c>
      <c r="E14" s="188" t="s">
        <v>13</v>
      </c>
      <c r="F14" s="188" t="s">
        <v>29</v>
      </c>
      <c r="G14" s="59"/>
      <c r="I14" s="24"/>
      <c r="J14" s="24"/>
      <c r="K14" s="24"/>
      <c r="L14" s="24"/>
      <c r="M14" s="145"/>
      <c r="N14" s="75"/>
      <c r="O14" s="74"/>
    </row>
    <row r="15" spans="2:16" x14ac:dyDescent="0.25">
      <c r="B15" s="296"/>
      <c r="C15" s="296"/>
      <c r="D15" s="188">
        <v>4</v>
      </c>
      <c r="E15" s="22">
        <v>5582954376</v>
      </c>
      <c r="F15" s="146">
        <v>2052</v>
      </c>
      <c r="G15" s="60"/>
      <c r="I15" s="25"/>
      <c r="J15" s="25"/>
      <c r="K15" s="25"/>
      <c r="L15" s="25"/>
      <c r="M15" s="147"/>
      <c r="N15" s="75"/>
      <c r="O15" s="74"/>
    </row>
    <row r="16" spans="2:16" x14ac:dyDescent="0.25">
      <c r="B16" s="296"/>
      <c r="C16" s="296"/>
      <c r="D16" s="188"/>
      <c r="E16" s="22"/>
      <c r="F16" s="41"/>
      <c r="G16" s="60"/>
      <c r="I16" s="25"/>
      <c r="J16" s="25"/>
      <c r="K16" s="25"/>
      <c r="L16" s="25"/>
      <c r="M16" s="147"/>
      <c r="N16" s="75"/>
      <c r="O16" s="74"/>
    </row>
    <row r="17" spans="1:15" x14ac:dyDescent="0.25">
      <c r="B17" s="296"/>
      <c r="C17" s="296"/>
      <c r="D17" s="188"/>
      <c r="E17" s="22"/>
      <c r="F17" s="41"/>
      <c r="G17" s="60"/>
      <c r="I17" s="25"/>
      <c r="J17" s="25"/>
      <c r="K17" s="25"/>
      <c r="L17" s="25"/>
      <c r="M17" s="147"/>
      <c r="N17" s="75"/>
      <c r="O17" s="74"/>
    </row>
    <row r="18" spans="1:15" x14ac:dyDescent="0.25">
      <c r="B18" s="296"/>
      <c r="C18" s="296"/>
      <c r="D18" s="188"/>
      <c r="E18" s="23"/>
      <c r="F18" s="41"/>
      <c r="G18" s="60"/>
      <c r="H18" s="14"/>
      <c r="I18" s="25"/>
      <c r="J18" s="25"/>
      <c r="K18" s="25"/>
      <c r="L18" s="25"/>
      <c r="M18" s="147"/>
      <c r="N18" s="13"/>
      <c r="O18" s="74"/>
    </row>
    <row r="19" spans="1:15" x14ac:dyDescent="0.25">
      <c r="B19" s="296"/>
      <c r="C19" s="296"/>
      <c r="D19" s="188"/>
      <c r="E19" s="23"/>
      <c r="F19" s="41"/>
      <c r="G19" s="60"/>
      <c r="H19" s="14"/>
      <c r="I19" s="27"/>
      <c r="J19" s="27"/>
      <c r="K19" s="27"/>
      <c r="L19" s="27"/>
      <c r="M19" s="27"/>
      <c r="N19" s="13"/>
      <c r="O19" s="74"/>
    </row>
    <row r="20" spans="1:15" x14ac:dyDescent="0.25">
      <c r="B20" s="296"/>
      <c r="C20" s="296"/>
      <c r="D20" s="188"/>
      <c r="E20" s="23"/>
      <c r="F20" s="41"/>
      <c r="G20" s="60"/>
      <c r="H20" s="14"/>
      <c r="I20" s="74"/>
      <c r="J20" s="74"/>
      <c r="K20" s="74"/>
      <c r="L20" s="74"/>
      <c r="M20" s="74"/>
      <c r="N20" s="13"/>
      <c r="O20" s="74"/>
    </row>
    <row r="21" spans="1:15" x14ac:dyDescent="0.25">
      <c r="B21" s="296"/>
      <c r="C21" s="296"/>
      <c r="D21" s="188"/>
      <c r="E21" s="23"/>
      <c r="F21" s="41"/>
      <c r="G21" s="60"/>
      <c r="H21" s="14"/>
      <c r="I21" s="74"/>
      <c r="J21" s="74"/>
      <c r="K21" s="74"/>
      <c r="L21" s="74"/>
      <c r="M21" s="74"/>
      <c r="N21" s="13"/>
      <c r="O21" s="74"/>
    </row>
    <row r="22" spans="1:15" ht="15.75" thickBot="1" x14ac:dyDescent="0.3">
      <c r="B22" s="287" t="s">
        <v>14</v>
      </c>
      <c r="C22" s="288"/>
      <c r="D22" s="188"/>
      <c r="E22" s="41"/>
      <c r="F22" s="41"/>
      <c r="G22" s="60"/>
      <c r="H22" s="14"/>
      <c r="I22" s="74"/>
      <c r="J22" s="74"/>
      <c r="K22" s="74"/>
      <c r="L22" s="74"/>
      <c r="M22" s="74"/>
      <c r="N22" s="13"/>
      <c r="O22" s="74"/>
    </row>
    <row r="23" spans="1:15" ht="45.75" thickBot="1" x14ac:dyDescent="0.3">
      <c r="A23" s="29"/>
      <c r="B23" s="35" t="s">
        <v>15</v>
      </c>
      <c r="C23" s="35" t="s">
        <v>91</v>
      </c>
      <c r="E23" s="24"/>
      <c r="F23" s="145"/>
      <c r="G23" s="24"/>
      <c r="H23" s="24"/>
      <c r="I23" s="4"/>
      <c r="J23" s="4"/>
      <c r="K23" s="4"/>
      <c r="L23" s="4"/>
      <c r="M23" s="148"/>
      <c r="N23" s="74"/>
      <c r="O23" s="74"/>
    </row>
    <row r="24" spans="1:15" ht="15.75" thickBot="1" x14ac:dyDescent="0.3">
      <c r="A24" s="30">
        <v>1</v>
      </c>
      <c r="C24" s="32">
        <f>+F15*80%</f>
        <v>1641.6000000000001</v>
      </c>
      <c r="D24" s="28"/>
      <c r="E24" s="31">
        <f>+E15</f>
        <v>5582954376</v>
      </c>
      <c r="F24" s="149"/>
      <c r="G24" s="26"/>
      <c r="H24" s="26"/>
      <c r="I24" s="15"/>
      <c r="J24" s="15"/>
      <c r="K24" s="15"/>
      <c r="L24" s="15"/>
      <c r="M24" s="150"/>
      <c r="N24" s="74"/>
      <c r="O24" s="74"/>
    </row>
    <row r="25" spans="1:15" x14ac:dyDescent="0.25">
      <c r="A25" s="66"/>
      <c r="C25" s="67"/>
      <c r="D25" s="25"/>
      <c r="E25" s="68"/>
      <c r="F25" s="149"/>
      <c r="G25" s="26"/>
      <c r="H25" s="26"/>
      <c r="I25" s="15"/>
      <c r="J25" s="15"/>
      <c r="K25" s="15"/>
      <c r="L25" s="15"/>
      <c r="M25" s="150"/>
      <c r="N25" s="74"/>
      <c r="O25" s="74"/>
    </row>
    <row r="26" spans="1:15" x14ac:dyDescent="0.25">
      <c r="A26" s="66"/>
      <c r="C26" s="67"/>
      <c r="D26" s="25"/>
      <c r="E26" s="68"/>
      <c r="F26" s="149"/>
      <c r="G26" s="26"/>
      <c r="H26" s="26"/>
      <c r="I26" s="15"/>
      <c r="J26" s="15"/>
      <c r="K26" s="15"/>
      <c r="L26" s="15"/>
      <c r="M26" s="150"/>
      <c r="N26" s="74"/>
      <c r="O26" s="74"/>
    </row>
    <row r="27" spans="1:15" x14ac:dyDescent="0.25">
      <c r="A27" s="66"/>
      <c r="B27" s="89" t="s">
        <v>125</v>
      </c>
      <c r="C27" s="71"/>
      <c r="D27" s="71"/>
      <c r="E27" s="71"/>
      <c r="F27" s="74"/>
      <c r="G27" s="71"/>
      <c r="H27" s="71"/>
      <c r="I27" s="74"/>
      <c r="J27" s="74"/>
      <c r="K27" s="74"/>
      <c r="L27" s="74"/>
      <c r="M27" s="74"/>
      <c r="N27" s="75"/>
      <c r="O27" s="74"/>
    </row>
    <row r="28" spans="1:15" x14ac:dyDescent="0.25">
      <c r="A28" s="66"/>
      <c r="B28" s="71"/>
      <c r="C28" s="71"/>
      <c r="D28" s="71"/>
      <c r="E28" s="71"/>
      <c r="F28" s="74"/>
      <c r="G28" s="71"/>
      <c r="H28" s="71"/>
      <c r="I28" s="74"/>
      <c r="J28" s="74"/>
      <c r="K28" s="74"/>
      <c r="L28" s="74"/>
      <c r="M28" s="74"/>
      <c r="N28" s="75"/>
      <c r="O28" s="74"/>
    </row>
    <row r="29" spans="1:15" x14ac:dyDescent="0.25">
      <c r="A29" s="66"/>
      <c r="B29" s="91" t="s">
        <v>33</v>
      </c>
      <c r="C29" s="91" t="s">
        <v>126</v>
      </c>
      <c r="D29" s="91" t="s">
        <v>127</v>
      </c>
      <c r="E29" s="71"/>
      <c r="F29" s="74"/>
      <c r="G29" s="71"/>
      <c r="H29" s="71"/>
      <c r="I29" s="74"/>
      <c r="J29" s="74"/>
      <c r="K29" s="74"/>
      <c r="L29" s="74"/>
      <c r="M29" s="74"/>
      <c r="N29" s="75"/>
      <c r="O29" s="74"/>
    </row>
    <row r="30" spans="1:15" x14ac:dyDescent="0.25">
      <c r="A30" s="66"/>
      <c r="B30" s="88" t="s">
        <v>128</v>
      </c>
      <c r="C30" s="191"/>
      <c r="D30" s="191" t="s">
        <v>202</v>
      </c>
      <c r="E30" s="71" t="s">
        <v>351</v>
      </c>
      <c r="F30" s="74"/>
      <c r="G30" s="71"/>
      <c r="H30" s="71"/>
      <c r="I30" s="74"/>
      <c r="J30" s="74"/>
      <c r="K30" s="74"/>
      <c r="L30" s="74"/>
      <c r="M30" s="74"/>
      <c r="N30" s="75"/>
      <c r="O30" s="74"/>
    </row>
    <row r="31" spans="1:15" x14ac:dyDescent="0.25">
      <c r="A31" s="66"/>
      <c r="B31" s="88" t="s">
        <v>129</v>
      </c>
      <c r="C31" s="191"/>
      <c r="D31" s="191" t="s">
        <v>202</v>
      </c>
      <c r="E31" s="71" t="s">
        <v>352</v>
      </c>
      <c r="F31" s="74"/>
      <c r="G31" s="71"/>
      <c r="H31" s="71"/>
      <c r="I31" s="74"/>
      <c r="J31" s="74"/>
      <c r="K31" s="74"/>
      <c r="L31" s="74"/>
      <c r="M31" s="74"/>
      <c r="N31" s="75"/>
      <c r="O31" s="74"/>
    </row>
    <row r="32" spans="1:15" x14ac:dyDescent="0.25">
      <c r="A32" s="66"/>
      <c r="B32" s="88" t="s">
        <v>130</v>
      </c>
      <c r="C32" s="191" t="s">
        <v>202</v>
      </c>
      <c r="D32" s="191"/>
      <c r="E32" s="71"/>
      <c r="F32" s="74"/>
      <c r="G32" s="71"/>
      <c r="H32" s="71"/>
      <c r="I32" s="74"/>
      <c r="J32" s="74"/>
      <c r="K32" s="74"/>
      <c r="L32" s="74"/>
      <c r="M32" s="74"/>
      <c r="N32" s="75"/>
      <c r="O32" s="74"/>
    </row>
    <row r="33" spans="1:17" x14ac:dyDescent="0.25">
      <c r="A33" s="66"/>
      <c r="B33" s="88" t="s">
        <v>131</v>
      </c>
      <c r="C33" s="191"/>
      <c r="D33" s="191" t="s">
        <v>202</v>
      </c>
      <c r="E33" s="71"/>
      <c r="F33" s="74"/>
      <c r="G33" s="71"/>
      <c r="H33" s="71"/>
      <c r="I33" s="74"/>
      <c r="J33" s="74"/>
      <c r="K33" s="74"/>
      <c r="L33" s="74"/>
      <c r="M33" s="74"/>
      <c r="N33" s="75"/>
      <c r="O33" s="74"/>
    </row>
    <row r="34" spans="1:17" x14ac:dyDescent="0.25">
      <c r="A34" s="66"/>
      <c r="B34" s="71"/>
      <c r="C34" s="71"/>
      <c r="D34" s="71"/>
      <c r="E34" s="71"/>
      <c r="F34" s="74"/>
      <c r="G34" s="71"/>
      <c r="H34" s="71"/>
      <c r="I34" s="74"/>
      <c r="J34" s="74"/>
      <c r="K34" s="74"/>
      <c r="L34" s="74"/>
      <c r="M34" s="74"/>
      <c r="N34" s="75"/>
      <c r="O34" s="74"/>
    </row>
    <row r="35" spans="1:17" x14ac:dyDescent="0.25">
      <c r="A35" s="66"/>
      <c r="B35" s="71"/>
      <c r="C35" s="71"/>
      <c r="D35" s="71"/>
      <c r="E35" s="71"/>
      <c r="F35" s="74"/>
      <c r="G35" s="71"/>
      <c r="H35" s="71"/>
      <c r="I35" s="74"/>
      <c r="J35" s="74"/>
      <c r="K35" s="74"/>
      <c r="L35" s="74"/>
      <c r="M35" s="74"/>
      <c r="N35" s="75"/>
      <c r="O35" s="74"/>
    </row>
    <row r="36" spans="1:17" x14ac:dyDescent="0.25">
      <c r="A36" s="66"/>
      <c r="B36" s="89" t="s">
        <v>132</v>
      </c>
      <c r="C36" s="71"/>
      <c r="D36" s="71"/>
      <c r="E36" s="71"/>
      <c r="F36" s="74"/>
      <c r="G36" s="71"/>
      <c r="H36" s="71"/>
      <c r="I36" s="74"/>
      <c r="J36" s="74"/>
      <c r="K36" s="74"/>
      <c r="L36" s="74"/>
      <c r="M36" s="74"/>
      <c r="N36" s="75"/>
      <c r="O36" s="74"/>
    </row>
    <row r="37" spans="1:17" x14ac:dyDescent="0.25">
      <c r="A37" s="66"/>
      <c r="B37" s="71"/>
      <c r="C37" s="71"/>
      <c r="D37" s="71"/>
      <c r="E37" s="71"/>
      <c r="F37" s="74"/>
      <c r="G37" s="71"/>
      <c r="H37" s="71"/>
      <c r="I37" s="74"/>
      <c r="J37" s="74"/>
      <c r="K37" s="74"/>
      <c r="L37" s="74"/>
      <c r="M37" s="74"/>
      <c r="N37" s="75"/>
      <c r="O37" s="74"/>
    </row>
    <row r="38" spans="1:17" x14ac:dyDescent="0.25">
      <c r="A38" s="66"/>
      <c r="B38" s="71"/>
      <c r="C38" s="71"/>
      <c r="D38" s="71"/>
      <c r="E38" s="71"/>
      <c r="F38" s="74"/>
      <c r="G38" s="71"/>
      <c r="H38" s="71"/>
      <c r="I38" s="74"/>
      <c r="J38" s="74"/>
      <c r="K38" s="74"/>
      <c r="L38" s="74"/>
      <c r="M38" s="74"/>
      <c r="N38" s="75"/>
      <c r="O38" s="74"/>
    </row>
    <row r="39" spans="1:17" x14ac:dyDescent="0.25">
      <c r="A39" s="66"/>
      <c r="B39" s="91" t="s">
        <v>33</v>
      </c>
      <c r="C39" s="91" t="s">
        <v>58</v>
      </c>
      <c r="D39" s="90" t="s">
        <v>51</v>
      </c>
      <c r="E39" s="90" t="s">
        <v>16</v>
      </c>
      <c r="F39" s="74"/>
      <c r="G39" s="71"/>
      <c r="H39" s="71"/>
      <c r="I39" s="74"/>
      <c r="J39" s="74"/>
      <c r="K39" s="74"/>
      <c r="L39" s="74"/>
      <c r="M39" s="74"/>
      <c r="N39" s="75"/>
      <c r="O39" s="74"/>
    </row>
    <row r="40" spans="1:17" ht="28.5" x14ac:dyDescent="0.25">
      <c r="A40" s="66"/>
      <c r="B40" s="72" t="s">
        <v>133</v>
      </c>
      <c r="C40" s="73">
        <v>40</v>
      </c>
      <c r="D40" s="185">
        <v>0</v>
      </c>
      <c r="E40" s="280">
        <f>+D40+D41</f>
        <v>35</v>
      </c>
      <c r="F40" s="74"/>
      <c r="G40" s="71"/>
      <c r="H40" s="71"/>
      <c r="I40" s="74"/>
      <c r="J40" s="74"/>
      <c r="K40" s="74"/>
      <c r="L40" s="74"/>
      <c r="M40" s="74"/>
      <c r="N40" s="75"/>
      <c r="O40" s="74"/>
    </row>
    <row r="41" spans="1:17" ht="42.75" x14ac:dyDescent="0.25">
      <c r="A41" s="66"/>
      <c r="B41" s="72" t="s">
        <v>134</v>
      </c>
      <c r="C41" s="73">
        <v>60</v>
      </c>
      <c r="D41" s="185">
        <v>35</v>
      </c>
      <c r="E41" s="281"/>
      <c r="F41" s="74"/>
      <c r="G41" s="71"/>
      <c r="H41" s="71"/>
      <c r="I41" s="74"/>
      <c r="J41" s="74"/>
      <c r="K41" s="74"/>
      <c r="L41" s="74"/>
      <c r="M41" s="74"/>
      <c r="N41" s="75"/>
      <c r="O41" s="74"/>
    </row>
    <row r="42" spans="1:17" x14ac:dyDescent="0.25">
      <c r="A42" s="66"/>
      <c r="C42" s="67"/>
      <c r="D42" s="25"/>
      <c r="E42" s="68"/>
      <c r="F42" s="149"/>
      <c r="G42" s="26"/>
      <c r="H42" s="26"/>
      <c r="I42" s="15"/>
      <c r="J42" s="15"/>
      <c r="K42" s="15"/>
      <c r="L42" s="15"/>
      <c r="M42" s="150"/>
      <c r="N42" s="74"/>
      <c r="O42" s="74"/>
    </row>
    <row r="43" spans="1:17" x14ac:dyDescent="0.25">
      <c r="A43" s="66"/>
      <c r="C43" s="67"/>
      <c r="D43" s="25"/>
      <c r="E43" s="68"/>
      <c r="F43" s="149"/>
      <c r="G43" s="26"/>
      <c r="H43" s="26"/>
      <c r="I43" s="15"/>
      <c r="J43" s="15"/>
      <c r="K43" s="15"/>
      <c r="L43" s="15"/>
      <c r="M43" s="150"/>
      <c r="N43" s="74"/>
      <c r="O43" s="74"/>
    </row>
    <row r="44" spans="1:17" x14ac:dyDescent="0.25">
      <c r="A44" s="66"/>
      <c r="C44" s="67"/>
      <c r="D44" s="25"/>
      <c r="E44" s="68"/>
      <c r="F44" s="149"/>
      <c r="G44" s="26"/>
      <c r="H44" s="26"/>
      <c r="I44" s="15"/>
      <c r="J44" s="15"/>
      <c r="K44" s="15"/>
      <c r="L44" s="15"/>
      <c r="M44" s="150"/>
      <c r="N44" s="74"/>
      <c r="O44" s="74"/>
    </row>
    <row r="45" spans="1:17" ht="15.75" thickBot="1" x14ac:dyDescent="0.3">
      <c r="F45" s="74"/>
      <c r="M45" s="282" t="s">
        <v>35</v>
      </c>
      <c r="N45" s="282"/>
      <c r="O45" s="74"/>
    </row>
    <row r="46" spans="1:17" x14ac:dyDescent="0.25">
      <c r="B46" s="89" t="s">
        <v>30</v>
      </c>
      <c r="F46" s="74"/>
      <c r="M46" s="42"/>
      <c r="N46" s="42"/>
      <c r="O46" s="74"/>
    </row>
    <row r="47" spans="1:17" ht="15.75" thickBot="1" x14ac:dyDescent="0.3">
      <c r="F47" s="74"/>
      <c r="M47" s="42"/>
      <c r="N47" s="42"/>
      <c r="O47" s="74"/>
    </row>
    <row r="48" spans="1:17" s="74" customFormat="1" ht="109.5" customHeight="1" x14ac:dyDescent="0.25">
      <c r="B48" s="85" t="s">
        <v>135</v>
      </c>
      <c r="C48" s="85" t="s">
        <v>136</v>
      </c>
      <c r="D48" s="85" t="s">
        <v>137</v>
      </c>
      <c r="E48" s="85" t="s">
        <v>45</v>
      </c>
      <c r="F48" s="85" t="s">
        <v>22</v>
      </c>
      <c r="G48" s="85" t="s">
        <v>92</v>
      </c>
      <c r="H48" s="85" t="s">
        <v>17</v>
      </c>
      <c r="I48" s="85" t="s">
        <v>10</v>
      </c>
      <c r="J48" s="85" t="s">
        <v>31</v>
      </c>
      <c r="K48" s="85" t="s">
        <v>61</v>
      </c>
      <c r="L48" s="85" t="s">
        <v>20</v>
      </c>
      <c r="M48" s="70" t="s">
        <v>26</v>
      </c>
      <c r="N48" s="85" t="s">
        <v>138</v>
      </c>
      <c r="O48" s="85" t="s">
        <v>36</v>
      </c>
      <c r="P48" s="86" t="s">
        <v>11</v>
      </c>
      <c r="Q48" s="86" t="s">
        <v>19</v>
      </c>
    </row>
    <row r="49" spans="1:26" s="80" customFormat="1" ht="30" x14ac:dyDescent="0.25">
      <c r="A49" s="33">
        <v>1</v>
      </c>
      <c r="B49" s="81" t="s">
        <v>201</v>
      </c>
      <c r="C49" s="82" t="s">
        <v>201</v>
      </c>
      <c r="D49" s="81" t="s">
        <v>203</v>
      </c>
      <c r="E49" s="151" t="s">
        <v>204</v>
      </c>
      <c r="F49" s="77" t="s">
        <v>126</v>
      </c>
      <c r="G49" s="120" t="s">
        <v>205</v>
      </c>
      <c r="H49" s="78">
        <v>41260</v>
      </c>
      <c r="I49" s="78">
        <v>42004</v>
      </c>
      <c r="J49" s="78" t="s">
        <v>127</v>
      </c>
      <c r="K49" s="152">
        <v>14</v>
      </c>
      <c r="L49" s="152">
        <v>0</v>
      </c>
      <c r="M49" s="152">
        <v>164</v>
      </c>
      <c r="N49" s="152" t="s">
        <v>205</v>
      </c>
      <c r="O49" s="153">
        <v>834151902</v>
      </c>
      <c r="P49" s="154" t="s">
        <v>206</v>
      </c>
      <c r="Q49" s="155"/>
      <c r="R49" s="79"/>
      <c r="S49" s="79"/>
      <c r="T49" s="79"/>
      <c r="U49" s="79"/>
      <c r="V49" s="79"/>
      <c r="W49" s="79"/>
      <c r="X49" s="79"/>
      <c r="Y49" s="79"/>
      <c r="Z49" s="79"/>
    </row>
    <row r="50" spans="1:26" s="80" customFormat="1" ht="30" customHeight="1" x14ac:dyDescent="0.25">
      <c r="A50" s="33">
        <f>+A49+1</f>
        <v>2</v>
      </c>
      <c r="B50" s="81" t="s">
        <v>201</v>
      </c>
      <c r="C50" s="82" t="s">
        <v>201</v>
      </c>
      <c r="D50" s="81" t="s">
        <v>207</v>
      </c>
      <c r="E50" s="76" t="s">
        <v>208</v>
      </c>
      <c r="F50" s="77" t="s">
        <v>127</v>
      </c>
      <c r="G50" s="120" t="s">
        <v>205</v>
      </c>
      <c r="H50" s="78">
        <v>41456</v>
      </c>
      <c r="I50" s="78">
        <v>41850</v>
      </c>
      <c r="J50" s="78" t="s">
        <v>127</v>
      </c>
      <c r="K50" s="152">
        <v>0</v>
      </c>
      <c r="L50" s="152">
        <v>12</v>
      </c>
      <c r="M50" s="152">
        <v>200</v>
      </c>
      <c r="N50" s="152" t="s">
        <v>205</v>
      </c>
      <c r="O50" s="153">
        <v>162959568</v>
      </c>
      <c r="P50" s="154" t="s">
        <v>209</v>
      </c>
      <c r="Q50" s="192" t="s">
        <v>354</v>
      </c>
      <c r="R50" s="79"/>
      <c r="S50" s="79"/>
      <c r="T50" s="79"/>
      <c r="U50" s="79"/>
      <c r="V50" s="79"/>
      <c r="W50" s="79"/>
      <c r="X50" s="79"/>
      <c r="Y50" s="79"/>
      <c r="Z50" s="79"/>
    </row>
    <row r="51" spans="1:26" s="80" customFormat="1" ht="30" x14ac:dyDescent="0.25">
      <c r="A51" s="33">
        <f t="shared" ref="A51:A53" si="0">+A50+1</f>
        <v>3</v>
      </c>
      <c r="B51" s="81" t="s">
        <v>201</v>
      </c>
      <c r="C51" s="82" t="s">
        <v>201</v>
      </c>
      <c r="D51" s="81" t="s">
        <v>207</v>
      </c>
      <c r="E51" s="76" t="s">
        <v>210</v>
      </c>
      <c r="F51" s="77" t="s">
        <v>127</v>
      </c>
      <c r="G51" s="120" t="s">
        <v>205</v>
      </c>
      <c r="H51" s="78">
        <v>40940</v>
      </c>
      <c r="I51" s="78">
        <v>41333</v>
      </c>
      <c r="J51" s="78" t="s">
        <v>127</v>
      </c>
      <c r="K51" s="152">
        <v>0</v>
      </c>
      <c r="L51" s="152">
        <v>12</v>
      </c>
      <c r="M51" s="152">
        <v>200</v>
      </c>
      <c r="N51" s="152" t="s">
        <v>205</v>
      </c>
      <c r="O51" s="153">
        <v>156691902</v>
      </c>
      <c r="P51" s="154" t="s">
        <v>209</v>
      </c>
      <c r="Q51" s="192" t="s">
        <v>354</v>
      </c>
      <c r="R51" s="79"/>
      <c r="S51" s="79"/>
      <c r="T51" s="79"/>
      <c r="U51" s="79"/>
      <c r="V51" s="79"/>
      <c r="W51" s="79"/>
      <c r="X51" s="79"/>
      <c r="Y51" s="79"/>
      <c r="Z51" s="79"/>
    </row>
    <row r="52" spans="1:26" s="80" customFormat="1" ht="30" x14ac:dyDescent="0.25">
      <c r="A52" s="33">
        <f t="shared" si="0"/>
        <v>4</v>
      </c>
      <c r="B52" s="81" t="s">
        <v>201</v>
      </c>
      <c r="C52" s="82" t="s">
        <v>201</v>
      </c>
      <c r="D52" s="81" t="s">
        <v>207</v>
      </c>
      <c r="E52" s="76" t="s">
        <v>211</v>
      </c>
      <c r="F52" s="77" t="s">
        <v>127</v>
      </c>
      <c r="G52" s="120" t="s">
        <v>205</v>
      </c>
      <c r="H52" s="78">
        <v>40575</v>
      </c>
      <c r="I52" s="78">
        <v>40967</v>
      </c>
      <c r="J52" s="78" t="s">
        <v>127</v>
      </c>
      <c r="K52" s="152">
        <v>0</v>
      </c>
      <c r="L52" s="152">
        <v>12</v>
      </c>
      <c r="M52" s="152">
        <v>200</v>
      </c>
      <c r="N52" s="152" t="s">
        <v>205</v>
      </c>
      <c r="O52" s="153">
        <v>149230400</v>
      </c>
      <c r="P52" s="154" t="s">
        <v>209</v>
      </c>
      <c r="Q52" s="192" t="s">
        <v>354</v>
      </c>
      <c r="R52" s="79"/>
      <c r="S52" s="79"/>
      <c r="T52" s="79"/>
      <c r="U52" s="79"/>
      <c r="V52" s="79"/>
      <c r="W52" s="79"/>
      <c r="X52" s="79"/>
      <c r="Y52" s="79"/>
      <c r="Z52" s="79"/>
    </row>
    <row r="53" spans="1:26" s="80" customFormat="1" ht="30" x14ac:dyDescent="0.25">
      <c r="A53" s="33">
        <f t="shared" si="0"/>
        <v>5</v>
      </c>
      <c r="B53" s="81" t="s">
        <v>201</v>
      </c>
      <c r="C53" s="82" t="s">
        <v>201</v>
      </c>
      <c r="D53" s="81" t="s">
        <v>207</v>
      </c>
      <c r="E53" s="76" t="s">
        <v>212</v>
      </c>
      <c r="F53" s="77" t="s">
        <v>127</v>
      </c>
      <c r="G53" s="120" t="s">
        <v>205</v>
      </c>
      <c r="H53" s="78">
        <v>40210</v>
      </c>
      <c r="I53" s="78">
        <v>40543</v>
      </c>
      <c r="J53" s="78" t="s">
        <v>127</v>
      </c>
      <c r="K53" s="152">
        <v>0</v>
      </c>
      <c r="L53" s="152">
        <v>11</v>
      </c>
      <c r="M53" s="152">
        <v>200</v>
      </c>
      <c r="N53" s="152" t="s">
        <v>205</v>
      </c>
      <c r="O53" s="153">
        <v>111800000</v>
      </c>
      <c r="P53" s="154" t="s">
        <v>209</v>
      </c>
      <c r="Q53" s="192" t="s">
        <v>354</v>
      </c>
      <c r="R53" s="79"/>
      <c r="S53" s="79"/>
      <c r="T53" s="79"/>
      <c r="U53" s="79"/>
      <c r="V53" s="79"/>
      <c r="W53" s="79"/>
      <c r="X53" s="79"/>
      <c r="Y53" s="79"/>
      <c r="Z53" s="79"/>
    </row>
    <row r="54" spans="1:26" s="80" customFormat="1" ht="30" x14ac:dyDescent="0.25">
      <c r="A54" s="33"/>
      <c r="B54" s="81" t="s">
        <v>201</v>
      </c>
      <c r="C54" s="82" t="s">
        <v>201</v>
      </c>
      <c r="D54" s="81" t="s">
        <v>207</v>
      </c>
      <c r="E54" s="76" t="s">
        <v>213</v>
      </c>
      <c r="F54" s="77" t="s">
        <v>127</v>
      </c>
      <c r="G54" s="120" t="s">
        <v>205</v>
      </c>
      <c r="H54" s="78">
        <v>39845</v>
      </c>
      <c r="I54" s="78">
        <v>40237</v>
      </c>
      <c r="J54" s="78" t="s">
        <v>127</v>
      </c>
      <c r="K54" s="152">
        <v>0</v>
      </c>
      <c r="L54" s="152">
        <v>13</v>
      </c>
      <c r="M54" s="152">
        <v>200</v>
      </c>
      <c r="N54" s="152" t="s">
        <v>205</v>
      </c>
      <c r="O54" s="153">
        <v>129000000</v>
      </c>
      <c r="P54" s="154" t="s">
        <v>209</v>
      </c>
      <c r="Q54" s="192" t="s">
        <v>354</v>
      </c>
      <c r="R54" s="79"/>
      <c r="S54" s="79"/>
      <c r="T54" s="79"/>
      <c r="U54" s="79"/>
      <c r="V54" s="79"/>
      <c r="W54" s="79"/>
      <c r="X54" s="79"/>
      <c r="Y54" s="79"/>
      <c r="Z54" s="79"/>
    </row>
    <row r="55" spans="1:26" s="80" customFormat="1" ht="45" x14ac:dyDescent="0.25">
      <c r="A55" s="33">
        <f>+A53+1</f>
        <v>6</v>
      </c>
      <c r="B55" s="81" t="s">
        <v>201</v>
      </c>
      <c r="C55" s="82" t="s">
        <v>201</v>
      </c>
      <c r="D55" s="81" t="s">
        <v>214</v>
      </c>
      <c r="E55" s="152">
        <v>1311081031</v>
      </c>
      <c r="F55" s="77" t="s">
        <v>127</v>
      </c>
      <c r="G55" s="120" t="s">
        <v>205</v>
      </c>
      <c r="H55" s="78">
        <v>41591</v>
      </c>
      <c r="I55" s="78">
        <v>41912</v>
      </c>
      <c r="J55" s="78" t="s">
        <v>127</v>
      </c>
      <c r="K55" s="152">
        <v>0</v>
      </c>
      <c r="L55" s="152">
        <v>10</v>
      </c>
      <c r="M55" s="152">
        <v>80</v>
      </c>
      <c r="N55" s="152" t="s">
        <v>205</v>
      </c>
      <c r="O55" s="153">
        <v>242284640</v>
      </c>
      <c r="P55" s="154" t="s">
        <v>215</v>
      </c>
      <c r="Q55" s="192" t="s">
        <v>354</v>
      </c>
      <c r="R55" s="79"/>
      <c r="S55" s="79"/>
      <c r="T55" s="79"/>
      <c r="U55" s="79"/>
      <c r="V55" s="79"/>
      <c r="W55" s="79"/>
      <c r="X55" s="79"/>
      <c r="Y55" s="79"/>
      <c r="Z55" s="79"/>
    </row>
    <row r="56" spans="1:26" s="80" customFormat="1" ht="30" x14ac:dyDescent="0.25">
      <c r="A56" s="33">
        <f>+A55+1</f>
        <v>7</v>
      </c>
      <c r="B56" s="81" t="s">
        <v>201</v>
      </c>
      <c r="C56" s="82" t="s">
        <v>201</v>
      </c>
      <c r="D56" s="81" t="s">
        <v>216</v>
      </c>
      <c r="E56" s="76" t="s">
        <v>217</v>
      </c>
      <c r="F56" s="77" t="s">
        <v>127</v>
      </c>
      <c r="G56" s="120" t="s">
        <v>205</v>
      </c>
      <c r="H56" s="78">
        <v>40203</v>
      </c>
      <c r="I56" s="78">
        <v>40506</v>
      </c>
      <c r="J56" s="78" t="s">
        <v>127</v>
      </c>
      <c r="K56" s="152">
        <v>0</v>
      </c>
      <c r="L56" s="152">
        <v>10</v>
      </c>
      <c r="M56" s="152">
        <v>800</v>
      </c>
      <c r="N56" s="152" t="s">
        <v>205</v>
      </c>
      <c r="O56" s="153">
        <v>145000000</v>
      </c>
      <c r="P56" s="154" t="s">
        <v>218</v>
      </c>
      <c r="Q56" s="192" t="s">
        <v>354</v>
      </c>
      <c r="R56" s="79"/>
      <c r="S56" s="79"/>
      <c r="T56" s="79"/>
      <c r="U56" s="79"/>
      <c r="V56" s="79"/>
      <c r="W56" s="79"/>
      <c r="X56" s="79"/>
      <c r="Y56" s="79"/>
      <c r="Z56" s="79"/>
    </row>
    <row r="57" spans="1:26" s="80" customFormat="1" x14ac:dyDescent="0.25">
      <c r="A57" s="33"/>
      <c r="B57" s="81"/>
      <c r="C57" s="82"/>
      <c r="D57" s="81"/>
      <c r="E57" s="76"/>
      <c r="F57" s="77"/>
      <c r="G57" s="120"/>
      <c r="H57" s="78"/>
      <c r="I57" s="78"/>
      <c r="J57" s="78"/>
      <c r="K57" s="78"/>
      <c r="L57" s="78"/>
      <c r="M57" s="152"/>
      <c r="N57" s="152"/>
      <c r="O57" s="156"/>
      <c r="P57" s="154"/>
      <c r="Q57" s="155"/>
      <c r="R57" s="79"/>
      <c r="S57" s="79"/>
      <c r="T57" s="79"/>
      <c r="U57" s="79"/>
      <c r="V57" s="79"/>
      <c r="W57" s="79"/>
      <c r="X57" s="79"/>
      <c r="Y57" s="79"/>
      <c r="Z57" s="79"/>
    </row>
    <row r="58" spans="1:26" s="80" customFormat="1" x14ac:dyDescent="0.25">
      <c r="A58" s="33">
        <f>+A56+1</f>
        <v>8</v>
      </c>
      <c r="B58" s="81"/>
      <c r="C58" s="82"/>
      <c r="D58" s="81"/>
      <c r="E58" s="76"/>
      <c r="F58" s="77"/>
      <c r="G58" s="77"/>
      <c r="H58" s="77"/>
      <c r="I58" s="78"/>
      <c r="J58" s="78"/>
      <c r="K58" s="78"/>
      <c r="L58" s="78"/>
      <c r="M58" s="152"/>
      <c r="N58" s="152"/>
      <c r="O58" s="156"/>
      <c r="P58" s="154"/>
      <c r="Q58" s="155"/>
      <c r="R58" s="79"/>
      <c r="S58" s="79"/>
      <c r="T58" s="79"/>
      <c r="U58" s="79"/>
      <c r="V58" s="79"/>
      <c r="W58" s="79"/>
      <c r="X58" s="79"/>
      <c r="Y58" s="79"/>
      <c r="Z58" s="79"/>
    </row>
    <row r="59" spans="1:26" s="80" customFormat="1" x14ac:dyDescent="0.25">
      <c r="A59" s="33"/>
      <c r="B59" s="34" t="s">
        <v>16</v>
      </c>
      <c r="C59" s="82"/>
      <c r="D59" s="81"/>
      <c r="E59" s="76"/>
      <c r="F59" s="77"/>
      <c r="G59" s="77"/>
      <c r="H59" s="77"/>
      <c r="I59" s="78"/>
      <c r="J59" s="78"/>
      <c r="K59" s="83">
        <f>SUM(K49:K58)</f>
        <v>14</v>
      </c>
      <c r="L59" s="83">
        <f>SUM(L49:L58)</f>
        <v>80</v>
      </c>
      <c r="M59" s="119">
        <f>MAX(M49:M58)</f>
        <v>800</v>
      </c>
      <c r="N59" s="83">
        <f>SUM(N49:N58)</f>
        <v>0</v>
      </c>
      <c r="O59" s="157"/>
      <c r="P59" s="16"/>
      <c r="Q59" s="121"/>
    </row>
    <row r="60" spans="1:26" s="17" customFormat="1" x14ac:dyDescent="0.25">
      <c r="E60" s="18"/>
      <c r="F60" s="158"/>
      <c r="M60" s="158"/>
      <c r="N60" s="158"/>
      <c r="O60" s="158"/>
    </row>
    <row r="61" spans="1:26" s="17" customFormat="1" x14ac:dyDescent="0.25">
      <c r="B61" s="283" t="s">
        <v>28</v>
      </c>
      <c r="C61" s="283" t="s">
        <v>27</v>
      </c>
      <c r="D61" s="285" t="s">
        <v>34</v>
      </c>
      <c r="E61" s="285"/>
      <c r="F61" s="158"/>
      <c r="M61" s="158"/>
      <c r="N61" s="158"/>
      <c r="O61" s="158"/>
    </row>
    <row r="62" spans="1:26" s="17" customFormat="1" x14ac:dyDescent="0.25">
      <c r="B62" s="284"/>
      <c r="C62" s="284"/>
      <c r="D62" s="189" t="s">
        <v>23</v>
      </c>
      <c r="E62" s="40" t="s">
        <v>24</v>
      </c>
      <c r="F62" s="158"/>
      <c r="M62" s="158"/>
      <c r="N62" s="158"/>
      <c r="O62" s="158"/>
    </row>
    <row r="63" spans="1:26" s="17" customFormat="1" ht="30.6" customHeight="1" x14ac:dyDescent="0.25">
      <c r="B63" s="38" t="s">
        <v>21</v>
      </c>
      <c r="C63" s="39">
        <f>+K59</f>
        <v>14</v>
      </c>
      <c r="D63" s="36"/>
      <c r="E63" s="36" t="s">
        <v>202</v>
      </c>
      <c r="F63" s="159"/>
      <c r="G63" s="19"/>
      <c r="H63" s="19"/>
      <c r="I63" s="19"/>
      <c r="J63" s="19"/>
      <c r="K63" s="19"/>
      <c r="L63" s="19"/>
      <c r="M63" s="159"/>
      <c r="N63" s="158"/>
      <c r="O63" s="158"/>
    </row>
    <row r="64" spans="1:26" s="17" customFormat="1" ht="30" customHeight="1" x14ac:dyDescent="0.25">
      <c r="B64" s="38" t="s">
        <v>25</v>
      </c>
      <c r="C64" s="39" t="s">
        <v>355</v>
      </c>
      <c r="D64" s="36"/>
      <c r="E64" s="36" t="s">
        <v>202</v>
      </c>
      <c r="F64" s="158"/>
      <c r="M64" s="158"/>
      <c r="N64" s="158"/>
      <c r="O64" s="158"/>
    </row>
    <row r="65" spans="2:17" s="17" customFormat="1" x14ac:dyDescent="0.25">
      <c r="B65" s="20"/>
      <c r="C65" s="286"/>
      <c r="D65" s="286"/>
      <c r="E65" s="286"/>
      <c r="F65" s="286"/>
      <c r="G65" s="286"/>
      <c r="H65" s="286"/>
      <c r="I65" s="286"/>
      <c r="J65" s="286"/>
      <c r="K65" s="286"/>
      <c r="L65" s="286"/>
      <c r="M65" s="286"/>
      <c r="N65" s="286"/>
      <c r="O65" s="158"/>
    </row>
    <row r="66" spans="2:17" ht="28.15" customHeight="1" thickBot="1" x14ac:dyDescent="0.3">
      <c r="F66" s="74"/>
      <c r="M66" s="74"/>
      <c r="N66" s="74"/>
      <c r="O66" s="74"/>
    </row>
    <row r="67" spans="2:17" ht="27" thickBot="1" x14ac:dyDescent="0.3">
      <c r="B67" s="291" t="s">
        <v>93</v>
      </c>
      <c r="C67" s="291"/>
      <c r="D67" s="291"/>
      <c r="E67" s="291"/>
      <c r="F67" s="291"/>
      <c r="G67" s="291"/>
      <c r="H67" s="291"/>
      <c r="I67" s="291"/>
      <c r="J67" s="291"/>
      <c r="K67" s="291"/>
      <c r="L67" s="291"/>
      <c r="M67" s="291"/>
      <c r="N67" s="291"/>
      <c r="O67" s="74"/>
    </row>
    <row r="68" spans="2:17" x14ac:dyDescent="0.25">
      <c r="F68" s="74"/>
      <c r="M68" s="74"/>
      <c r="N68" s="74"/>
      <c r="O68" s="74"/>
    </row>
    <row r="69" spans="2:17" x14ac:dyDescent="0.25">
      <c r="F69" s="74"/>
      <c r="M69" s="74"/>
      <c r="N69" s="74"/>
      <c r="O69" s="74"/>
    </row>
    <row r="70" spans="2:17" ht="109.5" customHeight="1" x14ac:dyDescent="0.25">
      <c r="B70" s="87" t="s">
        <v>139</v>
      </c>
      <c r="C70" s="44" t="s">
        <v>2</v>
      </c>
      <c r="D70" s="44" t="s">
        <v>95</v>
      </c>
      <c r="E70" s="44" t="s">
        <v>94</v>
      </c>
      <c r="F70" s="87" t="s">
        <v>96</v>
      </c>
      <c r="G70" s="44" t="s">
        <v>97</v>
      </c>
      <c r="H70" s="44" t="s">
        <v>98</v>
      </c>
      <c r="I70" s="44" t="s">
        <v>99</v>
      </c>
      <c r="J70" s="44" t="s">
        <v>100</v>
      </c>
      <c r="K70" s="44" t="s">
        <v>101</v>
      </c>
      <c r="L70" s="44" t="s">
        <v>102</v>
      </c>
      <c r="M70" s="186" t="s">
        <v>103</v>
      </c>
      <c r="N70" s="186" t="s">
        <v>104</v>
      </c>
      <c r="O70" s="248" t="s">
        <v>3</v>
      </c>
      <c r="P70" s="250"/>
      <c r="Q70" s="44" t="s">
        <v>18</v>
      </c>
    </row>
    <row r="71" spans="2:17" s="74" customFormat="1" ht="30" x14ac:dyDescent="0.25">
      <c r="B71" s="33" t="s">
        <v>219</v>
      </c>
      <c r="C71" s="33" t="s">
        <v>220</v>
      </c>
      <c r="D71" s="33" t="s">
        <v>356</v>
      </c>
      <c r="E71" s="33">
        <v>300</v>
      </c>
      <c r="F71" s="36"/>
      <c r="G71" s="193" t="s">
        <v>202</v>
      </c>
      <c r="H71" s="36"/>
      <c r="I71" s="36"/>
      <c r="J71" s="205" t="s">
        <v>126</v>
      </c>
      <c r="K71" s="165" t="s">
        <v>126</v>
      </c>
      <c r="L71" s="165" t="s">
        <v>126</v>
      </c>
      <c r="M71" s="191" t="s">
        <v>126</v>
      </c>
      <c r="N71" s="191" t="s">
        <v>126</v>
      </c>
      <c r="O71" s="278"/>
      <c r="P71" s="279"/>
      <c r="Q71" s="206" t="s">
        <v>387</v>
      </c>
    </row>
    <row r="72" spans="2:17" ht="30" x14ac:dyDescent="0.25">
      <c r="B72" s="160" t="s">
        <v>221</v>
      </c>
      <c r="C72" s="160" t="s">
        <v>220</v>
      </c>
      <c r="D72" s="160" t="s">
        <v>222</v>
      </c>
      <c r="E72" s="160">
        <v>160</v>
      </c>
      <c r="F72" s="36"/>
      <c r="G72" s="1" t="s">
        <v>223</v>
      </c>
      <c r="I72" s="37"/>
      <c r="J72" s="37" t="s">
        <v>126</v>
      </c>
      <c r="K72" s="88" t="s">
        <v>126</v>
      </c>
      <c r="L72" s="88" t="s">
        <v>126</v>
      </c>
      <c r="M72" s="185" t="s">
        <v>126</v>
      </c>
      <c r="N72" s="185" t="s">
        <v>126</v>
      </c>
      <c r="O72" s="278"/>
      <c r="P72" s="279"/>
      <c r="Q72" s="88" t="s">
        <v>126</v>
      </c>
    </row>
    <row r="73" spans="2:17" ht="30" x14ac:dyDescent="0.25">
      <c r="B73" s="160" t="s">
        <v>224</v>
      </c>
      <c r="C73" s="160" t="s">
        <v>220</v>
      </c>
      <c r="D73" s="160" t="s">
        <v>225</v>
      </c>
      <c r="E73" s="160">
        <v>100</v>
      </c>
      <c r="F73" s="36"/>
      <c r="G73" s="1" t="s">
        <v>226</v>
      </c>
      <c r="H73" s="1"/>
      <c r="I73" s="37"/>
      <c r="J73" s="37" t="s">
        <v>126</v>
      </c>
      <c r="K73" s="88" t="s">
        <v>126</v>
      </c>
      <c r="L73" s="88" t="s">
        <v>126</v>
      </c>
      <c r="M73" s="185" t="s">
        <v>126</v>
      </c>
      <c r="N73" s="185" t="s">
        <v>126</v>
      </c>
      <c r="O73" s="278"/>
      <c r="P73" s="279"/>
      <c r="Q73" s="88" t="s">
        <v>126</v>
      </c>
    </row>
    <row r="74" spans="2:17" ht="30" x14ac:dyDescent="0.25">
      <c r="B74" s="160" t="s">
        <v>227</v>
      </c>
      <c r="C74" s="160" t="s">
        <v>220</v>
      </c>
      <c r="D74" s="160" t="s">
        <v>228</v>
      </c>
      <c r="E74" s="160">
        <v>150</v>
      </c>
      <c r="F74" s="36"/>
      <c r="H74" s="1" t="s">
        <v>229</v>
      </c>
      <c r="I74" s="37"/>
      <c r="J74" s="37" t="s">
        <v>126</v>
      </c>
      <c r="K74" s="88" t="s">
        <v>126</v>
      </c>
      <c r="L74" s="88" t="s">
        <v>126</v>
      </c>
      <c r="M74" s="185" t="s">
        <v>126</v>
      </c>
      <c r="N74" s="185" t="s">
        <v>126</v>
      </c>
      <c r="O74" s="278"/>
      <c r="P74" s="279"/>
      <c r="Q74" s="88" t="s">
        <v>126</v>
      </c>
    </row>
    <row r="75" spans="2:17" ht="30" x14ac:dyDescent="0.25">
      <c r="B75" s="160" t="s">
        <v>230</v>
      </c>
      <c r="C75" s="160" t="s">
        <v>220</v>
      </c>
      <c r="D75" s="160" t="s">
        <v>231</v>
      </c>
      <c r="E75" s="160">
        <v>130</v>
      </c>
      <c r="F75" s="36"/>
      <c r="G75" s="1"/>
      <c r="H75" s="1" t="s">
        <v>203</v>
      </c>
      <c r="I75" s="37"/>
      <c r="J75" s="37" t="s">
        <v>126</v>
      </c>
      <c r="K75" s="88" t="s">
        <v>126</v>
      </c>
      <c r="L75" s="88" t="s">
        <v>126</v>
      </c>
      <c r="M75" s="185" t="s">
        <v>126</v>
      </c>
      <c r="N75" s="185" t="s">
        <v>126</v>
      </c>
      <c r="O75" s="278"/>
      <c r="P75" s="279"/>
      <c r="Q75" s="88" t="s">
        <v>126</v>
      </c>
    </row>
    <row r="76" spans="2:17" ht="30" customHeight="1" x14ac:dyDescent="0.25">
      <c r="B76" s="160" t="s">
        <v>232</v>
      </c>
      <c r="C76" s="160" t="s">
        <v>220</v>
      </c>
      <c r="D76" s="160" t="s">
        <v>233</v>
      </c>
      <c r="E76" s="160">
        <v>207</v>
      </c>
      <c r="F76" s="36"/>
      <c r="G76" s="1"/>
      <c r="H76" s="1" t="s">
        <v>203</v>
      </c>
      <c r="I76" s="37"/>
      <c r="J76" s="37" t="s">
        <v>126</v>
      </c>
      <c r="K76" s="88" t="s">
        <v>127</v>
      </c>
      <c r="L76" s="88" t="s">
        <v>126</v>
      </c>
      <c r="M76" s="185" t="s">
        <v>126</v>
      </c>
      <c r="N76" s="185" t="s">
        <v>126</v>
      </c>
      <c r="O76" s="278" t="s">
        <v>234</v>
      </c>
      <c r="P76" s="279"/>
      <c r="Q76" s="88" t="s">
        <v>126</v>
      </c>
    </row>
    <row r="77" spans="2:17" ht="30" x14ac:dyDescent="0.25">
      <c r="B77" s="160" t="s">
        <v>235</v>
      </c>
      <c r="C77" s="160" t="s">
        <v>220</v>
      </c>
      <c r="D77" s="160" t="s">
        <v>236</v>
      </c>
      <c r="E77" s="160">
        <v>200</v>
      </c>
      <c r="F77" s="36"/>
      <c r="G77" s="1"/>
      <c r="H77" s="1" t="s">
        <v>229</v>
      </c>
      <c r="I77" s="37"/>
      <c r="J77" s="37" t="s">
        <v>126</v>
      </c>
      <c r="K77" s="88" t="s">
        <v>126</v>
      </c>
      <c r="L77" s="88" t="s">
        <v>126</v>
      </c>
      <c r="M77" s="185" t="s">
        <v>126</v>
      </c>
      <c r="N77" s="185" t="s">
        <v>126</v>
      </c>
      <c r="O77" s="292"/>
      <c r="P77" s="293"/>
      <c r="Q77" s="88" t="s">
        <v>126</v>
      </c>
    </row>
    <row r="78" spans="2:17" ht="30" x14ac:dyDescent="0.25">
      <c r="B78" s="160" t="s">
        <v>237</v>
      </c>
      <c r="C78" s="160" t="s">
        <v>220</v>
      </c>
      <c r="D78" s="160" t="s">
        <v>238</v>
      </c>
      <c r="E78" s="160">
        <v>164</v>
      </c>
      <c r="F78" s="36"/>
      <c r="G78" s="1"/>
      <c r="H78" s="1" t="s">
        <v>203</v>
      </c>
      <c r="I78" s="37"/>
      <c r="J78" s="37" t="s">
        <v>126</v>
      </c>
      <c r="K78" s="88" t="s">
        <v>126</v>
      </c>
      <c r="L78" s="88" t="s">
        <v>126</v>
      </c>
      <c r="M78" s="185" t="s">
        <v>126</v>
      </c>
      <c r="N78" s="185" t="s">
        <v>126</v>
      </c>
      <c r="O78" s="292"/>
      <c r="P78" s="293"/>
      <c r="Q78" s="88" t="s">
        <v>126</v>
      </c>
    </row>
    <row r="79" spans="2:17" ht="30" x14ac:dyDescent="0.25">
      <c r="B79" s="160" t="s">
        <v>239</v>
      </c>
      <c r="C79" s="160" t="s">
        <v>220</v>
      </c>
      <c r="D79" s="160" t="s">
        <v>240</v>
      </c>
      <c r="E79" s="160">
        <v>66</v>
      </c>
      <c r="F79" s="36"/>
      <c r="G79" s="1"/>
      <c r="H79" s="1" t="s">
        <v>203</v>
      </c>
      <c r="I79" s="37"/>
      <c r="J79" s="37" t="s">
        <v>126</v>
      </c>
      <c r="K79" s="88" t="s">
        <v>126</v>
      </c>
      <c r="L79" s="88" t="s">
        <v>126</v>
      </c>
      <c r="M79" s="185" t="s">
        <v>126</v>
      </c>
      <c r="N79" s="185" t="s">
        <v>126</v>
      </c>
      <c r="O79" s="292"/>
      <c r="P79" s="293"/>
      <c r="Q79" s="88" t="s">
        <v>126</v>
      </c>
    </row>
    <row r="80" spans="2:17" ht="30" x14ac:dyDescent="0.25">
      <c r="B80" s="160" t="s">
        <v>241</v>
      </c>
      <c r="C80" s="160" t="s">
        <v>220</v>
      </c>
      <c r="D80" s="160" t="s">
        <v>242</v>
      </c>
      <c r="E80" s="160">
        <v>300</v>
      </c>
      <c r="F80" s="36"/>
      <c r="G80" s="1"/>
      <c r="H80" s="1" t="s">
        <v>243</v>
      </c>
      <c r="I80" s="37"/>
      <c r="J80" s="37" t="s">
        <v>126</v>
      </c>
      <c r="K80" s="88" t="s">
        <v>126</v>
      </c>
      <c r="L80" s="88" t="s">
        <v>126</v>
      </c>
      <c r="M80" s="185" t="s">
        <v>126</v>
      </c>
      <c r="N80" s="185" t="s">
        <v>126</v>
      </c>
      <c r="O80" s="292"/>
      <c r="P80" s="293"/>
      <c r="Q80" s="88" t="s">
        <v>126</v>
      </c>
    </row>
    <row r="81" spans="2:17" ht="30" x14ac:dyDescent="0.25">
      <c r="B81" s="160" t="s">
        <v>244</v>
      </c>
      <c r="C81" s="160" t="s">
        <v>220</v>
      </c>
      <c r="D81" s="160"/>
      <c r="E81" s="160">
        <v>275</v>
      </c>
      <c r="F81" s="36"/>
      <c r="G81" s="1"/>
      <c r="H81" s="1" t="s">
        <v>229</v>
      </c>
      <c r="I81" s="37"/>
      <c r="J81" s="37" t="s">
        <v>126</v>
      </c>
      <c r="K81" s="88" t="s">
        <v>126</v>
      </c>
      <c r="L81" s="88" t="s">
        <v>126</v>
      </c>
      <c r="M81" s="185" t="s">
        <v>126</v>
      </c>
      <c r="N81" s="185" t="s">
        <v>126</v>
      </c>
      <c r="O81" s="292"/>
      <c r="P81" s="293"/>
      <c r="Q81" s="88" t="s">
        <v>126</v>
      </c>
    </row>
    <row r="82" spans="2:17" x14ac:dyDescent="0.25">
      <c r="B82" s="3" t="s">
        <v>1</v>
      </c>
      <c r="F82" s="74"/>
      <c r="I82" s="37"/>
      <c r="J82" s="37" t="s">
        <v>126</v>
      </c>
      <c r="K82" s="88" t="s">
        <v>126</v>
      </c>
      <c r="L82" s="88" t="s">
        <v>126</v>
      </c>
      <c r="M82" s="185" t="s">
        <v>126</v>
      </c>
      <c r="N82" s="185" t="s">
        <v>126</v>
      </c>
      <c r="O82" s="292"/>
      <c r="P82" s="293"/>
      <c r="Q82" s="88" t="s">
        <v>126</v>
      </c>
    </row>
    <row r="83" spans="2:17" x14ac:dyDescent="0.25">
      <c r="B83" s="3" t="s">
        <v>37</v>
      </c>
      <c r="F83" s="74"/>
      <c r="M83" s="74"/>
      <c r="N83" s="74"/>
      <c r="O83" s="74"/>
    </row>
    <row r="84" spans="2:17" x14ac:dyDescent="0.25">
      <c r="B84" s="3" t="s">
        <v>62</v>
      </c>
      <c r="F84" s="74"/>
      <c r="M84" s="74"/>
      <c r="N84" s="74"/>
      <c r="O84" s="74"/>
    </row>
    <row r="85" spans="2:17" x14ac:dyDescent="0.25">
      <c r="F85" s="74"/>
      <c r="M85" s="74"/>
      <c r="N85" s="74"/>
      <c r="O85" s="74"/>
    </row>
    <row r="86" spans="2:17" ht="15.75" thickBot="1" x14ac:dyDescent="0.3">
      <c r="F86" s="74"/>
      <c r="M86" s="74"/>
      <c r="N86" s="74"/>
      <c r="O86" s="74"/>
    </row>
    <row r="87" spans="2:17" ht="27" thickBot="1" x14ac:dyDescent="0.3">
      <c r="B87" s="245" t="s">
        <v>38</v>
      </c>
      <c r="C87" s="246"/>
      <c r="D87" s="246"/>
      <c r="E87" s="246"/>
      <c r="F87" s="246"/>
      <c r="G87" s="246"/>
      <c r="H87" s="246"/>
      <c r="I87" s="246"/>
      <c r="J87" s="246"/>
      <c r="K87" s="246"/>
      <c r="L87" s="246"/>
      <c r="M87" s="246"/>
      <c r="N87" s="247"/>
      <c r="O87" s="74"/>
    </row>
    <row r="88" spans="2:17" x14ac:dyDescent="0.25">
      <c r="F88" s="74"/>
      <c r="M88" s="74"/>
      <c r="N88" s="74"/>
      <c r="O88" s="74"/>
    </row>
    <row r="89" spans="2:17" x14ac:dyDescent="0.25">
      <c r="F89" s="74"/>
      <c r="M89" s="74"/>
      <c r="N89" s="74"/>
      <c r="O89" s="74"/>
    </row>
    <row r="90" spans="2:17" ht="76.5" customHeight="1" x14ac:dyDescent="0.25">
      <c r="B90" s="87" t="s">
        <v>0</v>
      </c>
      <c r="C90" s="87" t="s">
        <v>39</v>
      </c>
      <c r="D90" s="87" t="s">
        <v>40</v>
      </c>
      <c r="E90" s="87" t="s">
        <v>105</v>
      </c>
      <c r="F90" s="87" t="s">
        <v>107</v>
      </c>
      <c r="G90" s="87" t="s">
        <v>108</v>
      </c>
      <c r="H90" s="87" t="s">
        <v>109</v>
      </c>
      <c r="I90" s="87" t="s">
        <v>106</v>
      </c>
      <c r="J90" s="248" t="s">
        <v>110</v>
      </c>
      <c r="K90" s="249"/>
      <c r="L90" s="250"/>
      <c r="M90" s="87" t="s">
        <v>114</v>
      </c>
      <c r="N90" s="87" t="s">
        <v>41</v>
      </c>
      <c r="O90" s="87" t="s">
        <v>42</v>
      </c>
      <c r="P90" s="248" t="s">
        <v>3</v>
      </c>
      <c r="Q90" s="250"/>
    </row>
    <row r="91" spans="2:17" ht="76.5" customHeight="1" x14ac:dyDescent="0.25">
      <c r="B91" s="87"/>
      <c r="C91" s="87"/>
      <c r="D91" s="87"/>
      <c r="E91" s="87"/>
      <c r="F91" s="87"/>
      <c r="G91" s="87"/>
      <c r="H91" s="87"/>
      <c r="I91" s="87"/>
      <c r="J91" s="161" t="s">
        <v>111</v>
      </c>
      <c r="K91" s="162" t="s">
        <v>112</v>
      </c>
      <c r="L91" s="161" t="s">
        <v>113</v>
      </c>
      <c r="M91" s="87"/>
      <c r="N91" s="87"/>
      <c r="O91" s="87"/>
      <c r="P91" s="186"/>
      <c r="Q91" s="187"/>
    </row>
    <row r="92" spans="2:17" s="196" customFormat="1" ht="143.25" customHeight="1" x14ac:dyDescent="0.25">
      <c r="B92" s="203" t="s">
        <v>43</v>
      </c>
      <c r="C92" s="163" t="s">
        <v>245</v>
      </c>
      <c r="D92" s="194" t="s">
        <v>357</v>
      </c>
      <c r="E92" s="194">
        <v>30354284</v>
      </c>
      <c r="F92" s="163" t="s">
        <v>246</v>
      </c>
      <c r="G92" s="163" t="s">
        <v>223</v>
      </c>
      <c r="H92" s="195">
        <v>38379</v>
      </c>
      <c r="I92" s="163"/>
      <c r="J92" s="166" t="s">
        <v>358</v>
      </c>
      <c r="K92" s="166" t="s">
        <v>359</v>
      </c>
      <c r="L92" s="166" t="s">
        <v>360</v>
      </c>
      <c r="M92" s="203" t="s">
        <v>69</v>
      </c>
      <c r="N92" s="204" t="s">
        <v>126</v>
      </c>
      <c r="O92" s="203" t="s">
        <v>126</v>
      </c>
      <c r="P92" s="276"/>
      <c r="Q92" s="277"/>
    </row>
    <row r="93" spans="2:17" s="196" customFormat="1" ht="177.75" customHeight="1" x14ac:dyDescent="0.25">
      <c r="B93" s="203" t="s">
        <v>43</v>
      </c>
      <c r="C93" s="163" t="s">
        <v>245</v>
      </c>
      <c r="D93" s="194" t="s">
        <v>361</v>
      </c>
      <c r="E93" s="194">
        <v>24331619</v>
      </c>
      <c r="F93" s="163" t="s">
        <v>246</v>
      </c>
      <c r="G93" s="163" t="s">
        <v>223</v>
      </c>
      <c r="H93" s="195">
        <v>38226</v>
      </c>
      <c r="I93" s="163" t="s">
        <v>362</v>
      </c>
      <c r="J93" s="166" t="s">
        <v>363</v>
      </c>
      <c r="K93" s="166" t="s">
        <v>365</v>
      </c>
      <c r="L93" s="166" t="s">
        <v>364</v>
      </c>
      <c r="M93" s="203" t="s">
        <v>69</v>
      </c>
      <c r="N93" s="204" t="s">
        <v>126</v>
      </c>
      <c r="O93" s="203" t="s">
        <v>126</v>
      </c>
      <c r="P93" s="274"/>
      <c r="Q93" s="275"/>
    </row>
    <row r="94" spans="2:17" s="196" customFormat="1" ht="76.5" customHeight="1" x14ac:dyDescent="0.25">
      <c r="B94" s="203" t="s">
        <v>43</v>
      </c>
      <c r="C94" s="163" t="s">
        <v>245</v>
      </c>
      <c r="D94" s="194" t="s">
        <v>248</v>
      </c>
      <c r="E94" s="194">
        <v>30306909</v>
      </c>
      <c r="F94" s="163" t="s">
        <v>249</v>
      </c>
      <c r="G94" s="163" t="s">
        <v>250</v>
      </c>
      <c r="H94" s="195">
        <v>34453</v>
      </c>
      <c r="I94" s="163" t="s">
        <v>205</v>
      </c>
      <c r="J94" s="166" t="s">
        <v>251</v>
      </c>
      <c r="K94" s="197" t="s">
        <v>252</v>
      </c>
      <c r="L94" s="166" t="s">
        <v>253</v>
      </c>
      <c r="M94" s="203" t="s">
        <v>69</v>
      </c>
      <c r="N94" s="203" t="s">
        <v>126</v>
      </c>
      <c r="O94" s="203" t="s">
        <v>126</v>
      </c>
      <c r="P94" s="276"/>
      <c r="Q94" s="277"/>
    </row>
    <row r="95" spans="2:17" s="196" customFormat="1" ht="76.5" customHeight="1" x14ac:dyDescent="0.25">
      <c r="B95" s="203" t="s">
        <v>43</v>
      </c>
      <c r="C95" s="163" t="s">
        <v>245</v>
      </c>
      <c r="D95" s="194" t="s">
        <v>254</v>
      </c>
      <c r="E95" s="194">
        <v>30231911</v>
      </c>
      <c r="F95" s="163" t="s">
        <v>246</v>
      </c>
      <c r="G95" s="163" t="s">
        <v>223</v>
      </c>
      <c r="H95" s="195">
        <v>39065</v>
      </c>
      <c r="I95" s="163" t="s">
        <v>126</v>
      </c>
      <c r="J95" s="166" t="s">
        <v>255</v>
      </c>
      <c r="K95" s="197" t="s">
        <v>256</v>
      </c>
      <c r="L95" s="166" t="s">
        <v>253</v>
      </c>
      <c r="M95" s="203" t="s">
        <v>69</v>
      </c>
      <c r="N95" s="203" t="s">
        <v>126</v>
      </c>
      <c r="O95" s="203" t="s">
        <v>126</v>
      </c>
      <c r="P95" s="276"/>
      <c r="Q95" s="277"/>
    </row>
    <row r="96" spans="2:17" s="196" customFormat="1" ht="76.5" customHeight="1" x14ac:dyDescent="0.25">
      <c r="B96" s="203" t="s">
        <v>43</v>
      </c>
      <c r="C96" s="163" t="s">
        <v>245</v>
      </c>
      <c r="D96" s="194" t="s">
        <v>366</v>
      </c>
      <c r="E96" s="194">
        <v>30291667</v>
      </c>
      <c r="F96" s="163" t="s">
        <v>347</v>
      </c>
      <c r="G96" s="163" t="s">
        <v>367</v>
      </c>
      <c r="H96" s="195">
        <v>34573</v>
      </c>
      <c r="I96" s="163"/>
      <c r="J96" s="166" t="s">
        <v>368</v>
      </c>
      <c r="K96" s="197" t="s">
        <v>369</v>
      </c>
      <c r="L96" s="166" t="s">
        <v>370</v>
      </c>
      <c r="M96" s="203" t="s">
        <v>69</v>
      </c>
      <c r="N96" s="204" t="s">
        <v>126</v>
      </c>
      <c r="O96" s="203" t="s">
        <v>126</v>
      </c>
      <c r="P96" s="276"/>
      <c r="Q96" s="277"/>
    </row>
    <row r="97" spans="1:17" s="196" customFormat="1" ht="174.75" customHeight="1" x14ac:dyDescent="0.25">
      <c r="B97" s="203" t="s">
        <v>43</v>
      </c>
      <c r="C97" s="163" t="s">
        <v>245</v>
      </c>
      <c r="D97" s="194" t="s">
        <v>257</v>
      </c>
      <c r="E97" s="194">
        <v>24335297</v>
      </c>
      <c r="F97" s="163" t="s">
        <v>246</v>
      </c>
      <c r="G97" s="163" t="s">
        <v>223</v>
      </c>
      <c r="H97" s="195">
        <v>40116</v>
      </c>
      <c r="I97" s="163" t="s">
        <v>126</v>
      </c>
      <c r="J97" s="166" t="s">
        <v>373</v>
      </c>
      <c r="K97" s="197" t="s">
        <v>371</v>
      </c>
      <c r="L97" s="166" t="s">
        <v>372</v>
      </c>
      <c r="M97" s="203" t="s">
        <v>69</v>
      </c>
      <c r="N97" s="204" t="s">
        <v>126</v>
      </c>
      <c r="O97" s="203" t="s">
        <v>127</v>
      </c>
      <c r="P97" s="276" t="s">
        <v>388</v>
      </c>
      <c r="Q97" s="277"/>
    </row>
    <row r="98" spans="1:17" s="196" customFormat="1" ht="156.75" customHeight="1" x14ac:dyDescent="0.25">
      <c r="B98" s="203" t="s">
        <v>43</v>
      </c>
      <c r="C98" s="163" t="s">
        <v>245</v>
      </c>
      <c r="D98" s="198" t="s">
        <v>374</v>
      </c>
      <c r="E98" s="164">
        <v>30400155</v>
      </c>
      <c r="F98" s="163" t="s">
        <v>246</v>
      </c>
      <c r="G98" s="163" t="s">
        <v>258</v>
      </c>
      <c r="H98" s="195">
        <v>38702</v>
      </c>
      <c r="I98" s="163" t="s">
        <v>375</v>
      </c>
      <c r="J98" s="166" t="s">
        <v>378</v>
      </c>
      <c r="K98" s="166" t="s">
        <v>376</v>
      </c>
      <c r="L98" s="166" t="s">
        <v>377</v>
      </c>
      <c r="M98" s="203" t="s">
        <v>69</v>
      </c>
      <c r="N98" s="204" t="s">
        <v>126</v>
      </c>
      <c r="O98" s="203" t="s">
        <v>127</v>
      </c>
      <c r="P98" s="274" t="s">
        <v>388</v>
      </c>
      <c r="Q98" s="275"/>
    </row>
    <row r="99" spans="1:17" s="196" customFormat="1" ht="76.5" customHeight="1" x14ac:dyDescent="0.25">
      <c r="B99" s="203" t="s">
        <v>43</v>
      </c>
      <c r="C99" s="163" t="s">
        <v>245</v>
      </c>
      <c r="D99" s="198" t="s">
        <v>259</v>
      </c>
      <c r="E99" s="164">
        <v>30404824</v>
      </c>
      <c r="F99" s="163" t="s">
        <v>260</v>
      </c>
      <c r="G99" s="163" t="s">
        <v>261</v>
      </c>
      <c r="H99" s="195" t="s">
        <v>262</v>
      </c>
      <c r="I99" s="163" t="s">
        <v>205</v>
      </c>
      <c r="J99" s="166" t="s">
        <v>263</v>
      </c>
      <c r="K99" s="166" t="s">
        <v>264</v>
      </c>
      <c r="L99" s="166" t="s">
        <v>265</v>
      </c>
      <c r="M99" s="203" t="s">
        <v>69</v>
      </c>
      <c r="N99" s="204" t="s">
        <v>127</v>
      </c>
      <c r="O99" s="203" t="s">
        <v>127</v>
      </c>
      <c r="P99" s="276" t="s">
        <v>388</v>
      </c>
      <c r="Q99" s="277"/>
    </row>
    <row r="100" spans="1:17" s="196" customFormat="1" ht="123" customHeight="1" x14ac:dyDescent="0.25">
      <c r="B100" s="203" t="s">
        <v>43</v>
      </c>
      <c r="C100" s="163" t="s">
        <v>245</v>
      </c>
      <c r="D100" s="198" t="s">
        <v>266</v>
      </c>
      <c r="E100" s="164">
        <v>30318014</v>
      </c>
      <c r="F100" s="163" t="s">
        <v>246</v>
      </c>
      <c r="G100" s="163" t="s">
        <v>223</v>
      </c>
      <c r="H100" s="163">
        <v>2003</v>
      </c>
      <c r="I100" s="163" t="s">
        <v>379</v>
      </c>
      <c r="J100" s="166" t="s">
        <v>267</v>
      </c>
      <c r="K100" s="166" t="s">
        <v>268</v>
      </c>
      <c r="L100" s="166" t="s">
        <v>269</v>
      </c>
      <c r="M100" s="203" t="s">
        <v>69</v>
      </c>
      <c r="N100" s="204" t="s">
        <v>126</v>
      </c>
      <c r="O100" s="203" t="s">
        <v>127</v>
      </c>
      <c r="P100" s="276" t="s">
        <v>388</v>
      </c>
      <c r="Q100" s="277"/>
    </row>
    <row r="101" spans="1:17" s="199" customFormat="1" ht="60.75" customHeight="1" x14ac:dyDescent="0.25">
      <c r="B101" s="164" t="s">
        <v>44</v>
      </c>
      <c r="C101" s="163" t="s">
        <v>245</v>
      </c>
      <c r="D101" s="194" t="s">
        <v>270</v>
      </c>
      <c r="E101" s="194">
        <v>1053779546</v>
      </c>
      <c r="F101" s="164" t="s">
        <v>246</v>
      </c>
      <c r="G101" s="164" t="s">
        <v>223</v>
      </c>
      <c r="H101" s="200">
        <v>41894</v>
      </c>
      <c r="I101" s="201" t="s">
        <v>127</v>
      </c>
      <c r="J101" s="166" t="s">
        <v>271</v>
      </c>
      <c r="K101" s="166" t="s">
        <v>247</v>
      </c>
      <c r="L101" s="166" t="s">
        <v>246</v>
      </c>
      <c r="M101" s="164" t="s">
        <v>69</v>
      </c>
      <c r="N101" s="164" t="s">
        <v>126</v>
      </c>
      <c r="O101" s="164" t="s">
        <v>126</v>
      </c>
      <c r="P101" s="271"/>
      <c r="Q101" s="272"/>
    </row>
    <row r="102" spans="1:17" s="199" customFormat="1" ht="60.75" customHeight="1" x14ac:dyDescent="0.25">
      <c r="B102" s="164" t="s">
        <v>44</v>
      </c>
      <c r="C102" s="163" t="s">
        <v>245</v>
      </c>
      <c r="D102" s="194" t="s">
        <v>272</v>
      </c>
      <c r="E102" s="194">
        <v>1053792925</v>
      </c>
      <c r="F102" s="164" t="s">
        <v>273</v>
      </c>
      <c r="G102" s="164" t="s">
        <v>274</v>
      </c>
      <c r="H102" s="164" t="s">
        <v>275</v>
      </c>
      <c r="I102" s="201" t="s">
        <v>127</v>
      </c>
      <c r="J102" s="166" t="s">
        <v>276</v>
      </c>
      <c r="K102" s="166" t="s">
        <v>277</v>
      </c>
      <c r="L102" s="166" t="s">
        <v>278</v>
      </c>
      <c r="M102" s="164" t="s">
        <v>69</v>
      </c>
      <c r="N102" s="164" t="s">
        <v>126</v>
      </c>
      <c r="O102" s="164" t="s">
        <v>126</v>
      </c>
      <c r="P102" s="271"/>
      <c r="Q102" s="272"/>
    </row>
    <row r="103" spans="1:17" s="199" customFormat="1" ht="60.75" customHeight="1" x14ac:dyDescent="0.25">
      <c r="B103" s="164" t="s">
        <v>44</v>
      </c>
      <c r="C103" s="163" t="s">
        <v>245</v>
      </c>
      <c r="D103" s="194" t="s">
        <v>279</v>
      </c>
      <c r="E103" s="194">
        <v>1060648038</v>
      </c>
      <c r="F103" s="164" t="s">
        <v>246</v>
      </c>
      <c r="G103" s="164" t="s">
        <v>223</v>
      </c>
      <c r="H103" s="200">
        <v>41894</v>
      </c>
      <c r="I103" s="201" t="s">
        <v>127</v>
      </c>
      <c r="J103" s="166" t="s">
        <v>280</v>
      </c>
      <c r="K103" s="166" t="s">
        <v>281</v>
      </c>
      <c r="L103" s="166" t="s">
        <v>282</v>
      </c>
      <c r="M103" s="164" t="s">
        <v>69</v>
      </c>
      <c r="N103" s="164" t="s">
        <v>126</v>
      </c>
      <c r="O103" s="164" t="s">
        <v>126</v>
      </c>
      <c r="P103" s="271"/>
      <c r="Q103" s="272"/>
    </row>
    <row r="104" spans="1:17" s="199" customFormat="1" ht="60.75" customHeight="1" x14ac:dyDescent="0.25">
      <c r="B104" s="164" t="s">
        <v>44</v>
      </c>
      <c r="C104" s="163" t="s">
        <v>245</v>
      </c>
      <c r="D104" s="194" t="s">
        <v>283</v>
      </c>
      <c r="E104" s="194">
        <v>1053792671</v>
      </c>
      <c r="F104" s="164" t="s">
        <v>246</v>
      </c>
      <c r="G104" s="164" t="s">
        <v>223</v>
      </c>
      <c r="H104" s="200">
        <v>40969</v>
      </c>
      <c r="I104" s="163" t="s">
        <v>126</v>
      </c>
      <c r="J104" s="166" t="s">
        <v>284</v>
      </c>
      <c r="K104" s="166" t="s">
        <v>285</v>
      </c>
      <c r="L104" s="166" t="s">
        <v>286</v>
      </c>
      <c r="M104" s="164" t="s">
        <v>69</v>
      </c>
      <c r="N104" s="164" t="s">
        <v>126</v>
      </c>
      <c r="O104" s="164" t="s">
        <v>126</v>
      </c>
      <c r="P104" s="271"/>
      <c r="Q104" s="272"/>
    </row>
    <row r="105" spans="1:17" s="199" customFormat="1" ht="60.75" customHeight="1" x14ac:dyDescent="0.25">
      <c r="B105" s="164" t="s">
        <v>44</v>
      </c>
      <c r="C105" s="163" t="s">
        <v>245</v>
      </c>
      <c r="D105" s="194" t="s">
        <v>287</v>
      </c>
      <c r="E105" s="194">
        <v>1053814940</v>
      </c>
      <c r="F105" s="164" t="s">
        <v>288</v>
      </c>
      <c r="G105" s="164" t="s">
        <v>289</v>
      </c>
      <c r="H105" s="200">
        <v>41894</v>
      </c>
      <c r="I105" s="201" t="s">
        <v>127</v>
      </c>
      <c r="J105" s="166" t="s">
        <v>290</v>
      </c>
      <c r="K105" s="166" t="s">
        <v>291</v>
      </c>
      <c r="L105" s="166" t="s">
        <v>292</v>
      </c>
      <c r="M105" s="164" t="s">
        <v>69</v>
      </c>
      <c r="N105" s="164" t="s">
        <v>126</v>
      </c>
      <c r="O105" s="164" t="s">
        <v>126</v>
      </c>
      <c r="P105" s="271"/>
      <c r="Q105" s="272"/>
    </row>
    <row r="106" spans="1:17" s="199" customFormat="1" ht="136.5" customHeight="1" x14ac:dyDescent="0.25">
      <c r="B106" s="164" t="s">
        <v>44</v>
      </c>
      <c r="C106" s="163" t="s">
        <v>245</v>
      </c>
      <c r="D106" s="194" t="s">
        <v>293</v>
      </c>
      <c r="E106" s="194">
        <v>30403149</v>
      </c>
      <c r="F106" s="164" t="s">
        <v>288</v>
      </c>
      <c r="G106" s="164" t="s">
        <v>289</v>
      </c>
      <c r="H106" s="200">
        <v>39374</v>
      </c>
      <c r="I106" s="163" t="s">
        <v>126</v>
      </c>
      <c r="J106" s="166" t="s">
        <v>382</v>
      </c>
      <c r="K106" s="166" t="s">
        <v>294</v>
      </c>
      <c r="L106" s="166" t="s">
        <v>295</v>
      </c>
      <c r="M106" s="164" t="s">
        <v>69</v>
      </c>
      <c r="N106" s="168" t="s">
        <v>126</v>
      </c>
      <c r="O106" s="168" t="s">
        <v>126</v>
      </c>
      <c r="P106" s="271"/>
      <c r="Q106" s="272"/>
    </row>
    <row r="107" spans="1:17" s="199" customFormat="1" ht="125.25" customHeight="1" x14ac:dyDescent="0.25">
      <c r="B107" s="164" t="s">
        <v>44</v>
      </c>
      <c r="C107" s="163" t="s">
        <v>245</v>
      </c>
      <c r="D107" s="194" t="s">
        <v>380</v>
      </c>
      <c r="E107" s="194">
        <v>1053812669</v>
      </c>
      <c r="F107" s="164" t="s">
        <v>381</v>
      </c>
      <c r="G107" s="164" t="s">
        <v>289</v>
      </c>
      <c r="H107" s="200">
        <v>41761</v>
      </c>
      <c r="I107" s="201"/>
      <c r="J107" s="166" t="s">
        <v>385</v>
      </c>
      <c r="K107" s="166" t="s">
        <v>384</v>
      </c>
      <c r="L107" s="166" t="s">
        <v>383</v>
      </c>
      <c r="M107" s="164" t="s">
        <v>69</v>
      </c>
      <c r="N107" s="201" t="s">
        <v>126</v>
      </c>
      <c r="O107" s="201" t="s">
        <v>126</v>
      </c>
      <c r="P107" s="271"/>
      <c r="Q107" s="272"/>
    </row>
    <row r="108" spans="1:17" s="199" customFormat="1" ht="60.75" customHeight="1" x14ac:dyDescent="0.25">
      <c r="B108" s="164" t="s">
        <v>44</v>
      </c>
      <c r="C108" s="163" t="s">
        <v>245</v>
      </c>
      <c r="D108" s="198" t="s">
        <v>296</v>
      </c>
      <c r="E108" s="164">
        <v>1085661124</v>
      </c>
      <c r="F108" s="164" t="s">
        <v>288</v>
      </c>
      <c r="G108" s="164" t="s">
        <v>289</v>
      </c>
      <c r="H108" s="200">
        <v>41801</v>
      </c>
      <c r="I108" s="163" t="s">
        <v>126</v>
      </c>
      <c r="J108" s="166" t="s">
        <v>297</v>
      </c>
      <c r="K108" s="166" t="s">
        <v>298</v>
      </c>
      <c r="L108" s="166" t="s">
        <v>299</v>
      </c>
      <c r="M108" s="164" t="s">
        <v>69</v>
      </c>
      <c r="N108" s="168" t="s">
        <v>126</v>
      </c>
      <c r="O108" s="201" t="s">
        <v>126</v>
      </c>
      <c r="P108" s="271"/>
      <c r="Q108" s="272"/>
    </row>
    <row r="109" spans="1:17" s="199" customFormat="1" ht="60.75" customHeight="1" x14ac:dyDescent="0.25">
      <c r="B109" s="164" t="s">
        <v>44</v>
      </c>
      <c r="C109" s="163" t="s">
        <v>245</v>
      </c>
      <c r="D109" s="198" t="s">
        <v>300</v>
      </c>
      <c r="E109" s="164">
        <v>1053802982</v>
      </c>
      <c r="F109" s="164" t="s">
        <v>288</v>
      </c>
      <c r="G109" s="164" t="s">
        <v>289</v>
      </c>
      <c r="H109" s="200">
        <v>41481</v>
      </c>
      <c r="I109" s="163" t="s">
        <v>126</v>
      </c>
      <c r="J109" s="166" t="s">
        <v>301</v>
      </c>
      <c r="K109" s="166" t="s">
        <v>302</v>
      </c>
      <c r="L109" s="166" t="s">
        <v>303</v>
      </c>
      <c r="M109" s="164" t="s">
        <v>69</v>
      </c>
      <c r="N109" s="201" t="s">
        <v>126</v>
      </c>
      <c r="O109" s="201" t="s">
        <v>126</v>
      </c>
      <c r="P109" s="271"/>
      <c r="Q109" s="272"/>
    </row>
    <row r="110" spans="1:17" s="199" customFormat="1" ht="75" x14ac:dyDescent="0.25">
      <c r="B110" s="167" t="s">
        <v>44</v>
      </c>
      <c r="C110" s="163" t="s">
        <v>245</v>
      </c>
      <c r="D110" s="198" t="s">
        <v>304</v>
      </c>
      <c r="E110" s="164">
        <v>1053766528</v>
      </c>
      <c r="F110" s="167" t="s">
        <v>305</v>
      </c>
      <c r="G110" s="164" t="s">
        <v>289</v>
      </c>
      <c r="H110" s="202">
        <v>40522</v>
      </c>
      <c r="I110" s="168" t="s">
        <v>205</v>
      </c>
      <c r="J110" s="167" t="s">
        <v>386</v>
      </c>
      <c r="K110" s="168" t="s">
        <v>306</v>
      </c>
      <c r="L110" s="168" t="s">
        <v>307</v>
      </c>
      <c r="M110" s="164" t="s">
        <v>69</v>
      </c>
      <c r="N110" s="168" t="s">
        <v>126</v>
      </c>
      <c r="O110" s="168" t="s">
        <v>126</v>
      </c>
      <c r="P110" s="273"/>
      <c r="Q110" s="273"/>
    </row>
    <row r="111" spans="1:17" s="199" customFormat="1" ht="33.6" customHeight="1" x14ac:dyDescent="0.25">
      <c r="A111" s="164"/>
      <c r="B111" s="164" t="s">
        <v>44</v>
      </c>
      <c r="C111" s="163" t="s">
        <v>245</v>
      </c>
      <c r="D111" s="198" t="s">
        <v>308</v>
      </c>
      <c r="E111" s="164">
        <v>1060649470</v>
      </c>
      <c r="F111" s="164" t="s">
        <v>288</v>
      </c>
      <c r="G111" s="164" t="s">
        <v>289</v>
      </c>
      <c r="H111" s="200">
        <v>41530</v>
      </c>
      <c r="I111" s="201" t="s">
        <v>127</v>
      </c>
      <c r="J111" s="164" t="s">
        <v>309</v>
      </c>
      <c r="K111" s="201" t="s">
        <v>310</v>
      </c>
      <c r="L111" s="201" t="s">
        <v>299</v>
      </c>
      <c r="M111" s="164" t="s">
        <v>69</v>
      </c>
      <c r="N111" s="201" t="s">
        <v>126</v>
      </c>
      <c r="O111" s="201" t="s">
        <v>126</v>
      </c>
      <c r="P111" s="273"/>
      <c r="Q111" s="273"/>
    </row>
    <row r="112" spans="1:17" x14ac:dyDescent="0.25">
      <c r="F112" s="74"/>
      <c r="M112" s="74"/>
      <c r="N112" s="74"/>
      <c r="O112" s="74"/>
    </row>
    <row r="113" spans="1:26" ht="15.75" thickBot="1" x14ac:dyDescent="0.3">
      <c r="F113" s="74"/>
      <c r="M113" s="74"/>
      <c r="N113" s="74"/>
      <c r="O113" s="74"/>
    </row>
    <row r="114" spans="1:26" ht="27" thickBot="1" x14ac:dyDescent="0.3">
      <c r="B114" s="245" t="s">
        <v>46</v>
      </c>
      <c r="C114" s="246"/>
      <c r="D114" s="246"/>
      <c r="E114" s="246"/>
      <c r="F114" s="246"/>
      <c r="G114" s="246"/>
      <c r="H114" s="246"/>
      <c r="I114" s="246"/>
      <c r="J114" s="246"/>
      <c r="K114" s="246"/>
      <c r="L114" s="246"/>
      <c r="M114" s="246"/>
      <c r="N114" s="247"/>
      <c r="O114" s="74"/>
    </row>
    <row r="115" spans="1:26" x14ac:dyDescent="0.25">
      <c r="F115" s="74"/>
      <c r="M115" s="74"/>
      <c r="N115" s="74"/>
      <c r="O115" s="74"/>
    </row>
    <row r="116" spans="1:26" x14ac:dyDescent="0.25">
      <c r="F116" s="74"/>
      <c r="M116" s="74"/>
      <c r="N116" s="74"/>
      <c r="O116" s="74"/>
    </row>
    <row r="117" spans="1:26" ht="46.15" customHeight="1" x14ac:dyDescent="0.25">
      <c r="B117" s="44" t="s">
        <v>33</v>
      </c>
      <c r="C117" s="44" t="s">
        <v>47</v>
      </c>
      <c r="D117" s="248" t="s">
        <v>3</v>
      </c>
      <c r="E117" s="250"/>
      <c r="F117" s="74"/>
      <c r="M117" s="74"/>
      <c r="N117" s="74"/>
      <c r="O117" s="74"/>
    </row>
    <row r="118" spans="1:26" ht="46.9" customHeight="1" x14ac:dyDescent="0.25">
      <c r="B118" s="45" t="s">
        <v>115</v>
      </c>
      <c r="C118" s="88" t="s">
        <v>126</v>
      </c>
      <c r="D118" s="256"/>
      <c r="E118" s="256"/>
      <c r="F118" s="74"/>
      <c r="M118" s="74"/>
      <c r="N118" s="74"/>
      <c r="O118" s="74"/>
    </row>
    <row r="119" spans="1:26" x14ac:dyDescent="0.25">
      <c r="F119" s="74"/>
      <c r="M119" s="74"/>
      <c r="N119" s="74"/>
      <c r="O119" s="74"/>
    </row>
    <row r="120" spans="1:26" x14ac:dyDescent="0.25">
      <c r="F120" s="74"/>
      <c r="M120" s="74"/>
      <c r="N120" s="74"/>
      <c r="O120" s="74"/>
    </row>
    <row r="121" spans="1:26" ht="26.25" x14ac:dyDescent="0.25">
      <c r="B121" s="263" t="s">
        <v>64</v>
      </c>
      <c r="C121" s="264"/>
      <c r="D121" s="264"/>
      <c r="E121" s="264"/>
      <c r="F121" s="264"/>
      <c r="G121" s="264"/>
      <c r="H121" s="264"/>
      <c r="I121" s="264"/>
      <c r="J121" s="264"/>
      <c r="K121" s="264"/>
      <c r="L121" s="264"/>
      <c r="M121" s="264"/>
      <c r="N121" s="264"/>
      <c r="O121" s="264"/>
      <c r="P121" s="264"/>
    </row>
    <row r="122" spans="1:26" x14ac:dyDescent="0.25">
      <c r="F122" s="74"/>
      <c r="M122" s="74"/>
      <c r="N122" s="74"/>
      <c r="O122" s="74"/>
    </row>
    <row r="123" spans="1:26" ht="15.75" thickBot="1" x14ac:dyDescent="0.3">
      <c r="F123" s="74"/>
      <c r="M123" s="74"/>
      <c r="N123" s="74"/>
      <c r="O123" s="74"/>
    </row>
    <row r="124" spans="1:26" ht="27" thickBot="1" x14ac:dyDescent="0.3">
      <c r="B124" s="245" t="s">
        <v>54</v>
      </c>
      <c r="C124" s="246"/>
      <c r="D124" s="246"/>
      <c r="E124" s="246"/>
      <c r="F124" s="246"/>
      <c r="G124" s="246"/>
      <c r="H124" s="246"/>
      <c r="I124" s="246"/>
      <c r="J124" s="246"/>
      <c r="K124" s="246"/>
      <c r="L124" s="246"/>
      <c r="M124" s="246"/>
      <c r="N124" s="247"/>
      <c r="O124" s="74"/>
    </row>
    <row r="125" spans="1:26" x14ac:dyDescent="0.25">
      <c r="F125" s="74"/>
      <c r="M125" s="74"/>
      <c r="N125" s="74"/>
      <c r="O125" s="74"/>
    </row>
    <row r="126" spans="1:26" ht="15.75" thickBot="1" x14ac:dyDescent="0.3">
      <c r="F126" s="74"/>
      <c r="M126" s="42"/>
      <c r="N126" s="42"/>
      <c r="O126" s="74"/>
    </row>
    <row r="127" spans="1:26" s="74" customFormat="1" ht="109.5" customHeight="1" x14ac:dyDescent="0.25">
      <c r="B127" s="85" t="s">
        <v>135</v>
      </c>
      <c r="C127" s="85" t="s">
        <v>136</v>
      </c>
      <c r="D127" s="85" t="s">
        <v>137</v>
      </c>
      <c r="E127" s="85" t="s">
        <v>45</v>
      </c>
      <c r="F127" s="85" t="s">
        <v>22</v>
      </c>
      <c r="G127" s="85" t="s">
        <v>92</v>
      </c>
      <c r="H127" s="85" t="s">
        <v>17</v>
      </c>
      <c r="I127" s="85" t="s">
        <v>10</v>
      </c>
      <c r="J127" s="85" t="s">
        <v>31</v>
      </c>
      <c r="K127" s="85" t="s">
        <v>61</v>
      </c>
      <c r="L127" s="85" t="s">
        <v>20</v>
      </c>
      <c r="M127" s="70" t="s">
        <v>26</v>
      </c>
      <c r="N127" s="85" t="s">
        <v>138</v>
      </c>
      <c r="O127" s="85" t="s">
        <v>36</v>
      </c>
      <c r="P127" s="86" t="s">
        <v>11</v>
      </c>
      <c r="Q127" s="86" t="s">
        <v>19</v>
      </c>
    </row>
    <row r="128" spans="1:26" s="80" customFormat="1" ht="47.25" customHeight="1" x14ac:dyDescent="0.25">
      <c r="A128" s="33">
        <v>1</v>
      </c>
      <c r="B128" s="81"/>
      <c r="C128" s="82"/>
      <c r="D128" s="81"/>
      <c r="E128" s="76"/>
      <c r="F128" s="77"/>
      <c r="G128" s="120"/>
      <c r="H128" s="84"/>
      <c r="I128" s="78"/>
      <c r="J128" s="78"/>
      <c r="K128" s="78"/>
      <c r="L128" s="78"/>
      <c r="M128" s="69"/>
      <c r="N128" s="69">
        <f>+M128*G128</f>
        <v>0</v>
      </c>
      <c r="O128" s="157"/>
      <c r="P128" s="16"/>
      <c r="Q128" s="265" t="s">
        <v>311</v>
      </c>
      <c r="R128" s="79"/>
      <c r="S128" s="79"/>
      <c r="T128" s="79"/>
      <c r="U128" s="79"/>
      <c r="V128" s="79"/>
      <c r="W128" s="79"/>
      <c r="X128" s="79"/>
      <c r="Y128" s="79"/>
      <c r="Z128" s="79"/>
    </row>
    <row r="129" spans="1:26" s="80" customFormat="1" x14ac:dyDescent="0.25">
      <c r="A129" s="33">
        <f>+A128+1</f>
        <v>2</v>
      </c>
      <c r="B129" s="81"/>
      <c r="C129" s="82"/>
      <c r="D129" s="81"/>
      <c r="E129" s="76"/>
      <c r="F129" s="77"/>
      <c r="G129" s="77"/>
      <c r="H129" s="77"/>
      <c r="I129" s="78"/>
      <c r="J129" s="78"/>
      <c r="K129" s="78"/>
      <c r="L129" s="78"/>
      <c r="M129" s="69"/>
      <c r="N129" s="69"/>
      <c r="O129" s="157"/>
      <c r="P129" s="16"/>
      <c r="Q129" s="266"/>
      <c r="R129" s="79"/>
      <c r="S129" s="79"/>
      <c r="T129" s="79"/>
      <c r="U129" s="79"/>
      <c r="V129" s="79"/>
      <c r="W129" s="79"/>
      <c r="X129" s="79"/>
      <c r="Y129" s="79"/>
      <c r="Z129" s="79"/>
    </row>
    <row r="130" spans="1:26" s="80" customFormat="1" x14ac:dyDescent="0.25">
      <c r="A130" s="33">
        <f t="shared" ref="A130:A135" si="1">+A129+1</f>
        <v>3</v>
      </c>
      <c r="B130" s="81"/>
      <c r="C130" s="82"/>
      <c r="D130" s="81"/>
      <c r="E130" s="76"/>
      <c r="F130" s="77"/>
      <c r="G130" s="77"/>
      <c r="H130" s="77"/>
      <c r="I130" s="78"/>
      <c r="J130" s="78"/>
      <c r="K130" s="78"/>
      <c r="L130" s="78"/>
      <c r="M130" s="69"/>
      <c r="N130" s="69"/>
      <c r="O130" s="157"/>
      <c r="P130" s="16"/>
      <c r="Q130" s="266"/>
      <c r="R130" s="79"/>
      <c r="S130" s="79"/>
      <c r="T130" s="79"/>
      <c r="U130" s="79"/>
      <c r="V130" s="79"/>
      <c r="W130" s="79"/>
      <c r="X130" s="79"/>
      <c r="Y130" s="79"/>
      <c r="Z130" s="79"/>
    </row>
    <row r="131" spans="1:26" s="80" customFormat="1" x14ac:dyDescent="0.25">
      <c r="A131" s="33">
        <f t="shared" si="1"/>
        <v>4</v>
      </c>
      <c r="B131" s="81"/>
      <c r="C131" s="82"/>
      <c r="D131" s="81"/>
      <c r="E131" s="76"/>
      <c r="F131" s="77"/>
      <c r="G131" s="77"/>
      <c r="H131" s="77"/>
      <c r="I131" s="78"/>
      <c r="J131" s="78"/>
      <c r="K131" s="78"/>
      <c r="L131" s="78"/>
      <c r="M131" s="69"/>
      <c r="N131" s="69"/>
      <c r="O131" s="157"/>
      <c r="P131" s="16"/>
      <c r="Q131" s="266"/>
      <c r="R131" s="79"/>
      <c r="S131" s="79"/>
      <c r="T131" s="79"/>
      <c r="U131" s="79"/>
      <c r="V131" s="79"/>
      <c r="W131" s="79"/>
      <c r="X131" s="79"/>
      <c r="Y131" s="79"/>
      <c r="Z131" s="79"/>
    </row>
    <row r="132" spans="1:26" s="80" customFormat="1" x14ac:dyDescent="0.25">
      <c r="A132" s="33">
        <f t="shared" si="1"/>
        <v>5</v>
      </c>
      <c r="B132" s="81"/>
      <c r="C132" s="82"/>
      <c r="D132" s="81"/>
      <c r="E132" s="76"/>
      <c r="F132" s="77"/>
      <c r="G132" s="77"/>
      <c r="H132" s="77"/>
      <c r="I132" s="78"/>
      <c r="J132" s="78"/>
      <c r="K132" s="78"/>
      <c r="L132" s="78"/>
      <c r="M132" s="69"/>
      <c r="N132" s="69"/>
      <c r="O132" s="157"/>
      <c r="P132" s="16"/>
      <c r="Q132" s="266"/>
      <c r="R132" s="79"/>
      <c r="S132" s="79"/>
      <c r="T132" s="79"/>
      <c r="U132" s="79"/>
      <c r="V132" s="79"/>
      <c r="W132" s="79"/>
      <c r="X132" s="79"/>
      <c r="Y132" s="79"/>
      <c r="Z132" s="79"/>
    </row>
    <row r="133" spans="1:26" s="80" customFormat="1" x14ac:dyDescent="0.25">
      <c r="A133" s="33">
        <f t="shared" si="1"/>
        <v>6</v>
      </c>
      <c r="B133" s="81"/>
      <c r="C133" s="82"/>
      <c r="D133" s="81"/>
      <c r="E133" s="76"/>
      <c r="F133" s="77"/>
      <c r="G133" s="77"/>
      <c r="H133" s="77"/>
      <c r="I133" s="78"/>
      <c r="J133" s="78"/>
      <c r="K133" s="78"/>
      <c r="L133" s="78"/>
      <c r="M133" s="69"/>
      <c r="N133" s="69"/>
      <c r="O133" s="157"/>
      <c r="P133" s="16"/>
      <c r="Q133" s="266"/>
      <c r="R133" s="79"/>
      <c r="S133" s="79"/>
      <c r="T133" s="79"/>
      <c r="U133" s="79"/>
      <c r="V133" s="79"/>
      <c r="W133" s="79"/>
      <c r="X133" s="79"/>
      <c r="Y133" s="79"/>
      <c r="Z133" s="79"/>
    </row>
    <row r="134" spans="1:26" s="80" customFormat="1" x14ac:dyDescent="0.25">
      <c r="A134" s="33">
        <f t="shared" si="1"/>
        <v>7</v>
      </c>
      <c r="B134" s="81"/>
      <c r="C134" s="82"/>
      <c r="D134" s="81"/>
      <c r="E134" s="76"/>
      <c r="F134" s="77"/>
      <c r="G134" s="77"/>
      <c r="H134" s="77"/>
      <c r="I134" s="78"/>
      <c r="J134" s="78"/>
      <c r="K134" s="78"/>
      <c r="L134" s="78"/>
      <c r="M134" s="69"/>
      <c r="N134" s="69"/>
      <c r="O134" s="157"/>
      <c r="P134" s="16"/>
      <c r="Q134" s="266"/>
      <c r="R134" s="79"/>
      <c r="S134" s="79"/>
      <c r="T134" s="79"/>
      <c r="U134" s="79"/>
      <c r="V134" s="79"/>
      <c r="W134" s="79"/>
      <c r="X134" s="79"/>
      <c r="Y134" s="79"/>
      <c r="Z134" s="79"/>
    </row>
    <row r="135" spans="1:26" s="80" customFormat="1" x14ac:dyDescent="0.25">
      <c r="A135" s="33">
        <f t="shared" si="1"/>
        <v>8</v>
      </c>
      <c r="B135" s="81"/>
      <c r="C135" s="82"/>
      <c r="D135" s="81"/>
      <c r="E135" s="76"/>
      <c r="F135" s="77"/>
      <c r="G135" s="77"/>
      <c r="H135" s="77"/>
      <c r="I135" s="78"/>
      <c r="J135" s="78"/>
      <c r="K135" s="78"/>
      <c r="L135" s="78"/>
      <c r="M135" s="69"/>
      <c r="N135" s="69"/>
      <c r="O135" s="157"/>
      <c r="P135" s="16"/>
      <c r="Q135" s="267"/>
      <c r="R135" s="79"/>
      <c r="S135" s="79"/>
      <c r="T135" s="79"/>
      <c r="U135" s="79"/>
      <c r="V135" s="79"/>
      <c r="W135" s="79"/>
      <c r="X135" s="79"/>
      <c r="Y135" s="79"/>
      <c r="Z135" s="79"/>
    </row>
    <row r="136" spans="1:26" s="80" customFormat="1" x14ac:dyDescent="0.25">
      <c r="A136" s="33"/>
      <c r="B136" s="34" t="s">
        <v>16</v>
      </c>
      <c r="C136" s="82"/>
      <c r="D136" s="81"/>
      <c r="E136" s="76"/>
      <c r="F136" s="77"/>
      <c r="G136" s="77"/>
      <c r="H136" s="77"/>
      <c r="I136" s="78"/>
      <c r="J136" s="78"/>
      <c r="K136" s="83">
        <f t="shared" ref="K136:N136" si="2">SUM(K128:K135)</f>
        <v>0</v>
      </c>
      <c r="L136" s="83">
        <f t="shared" si="2"/>
        <v>0</v>
      </c>
      <c r="M136" s="119">
        <f t="shared" si="2"/>
        <v>0</v>
      </c>
      <c r="N136" s="83">
        <f t="shared" si="2"/>
        <v>0</v>
      </c>
      <c r="O136" s="157"/>
      <c r="P136" s="16"/>
      <c r="Q136" s="121"/>
    </row>
    <row r="137" spans="1:26" x14ac:dyDescent="0.25">
      <c r="B137" s="17"/>
      <c r="C137" s="17"/>
      <c r="D137" s="17"/>
      <c r="E137" s="18"/>
      <c r="F137" s="158"/>
      <c r="G137" s="17"/>
      <c r="H137" s="17"/>
      <c r="I137" s="17"/>
      <c r="J137" s="17"/>
      <c r="K137" s="17"/>
      <c r="L137" s="17"/>
      <c r="M137" s="158"/>
      <c r="N137" s="158"/>
      <c r="O137" s="158"/>
      <c r="P137" s="17"/>
    </row>
    <row r="138" spans="1:26" ht="18.75" x14ac:dyDescent="0.25">
      <c r="B138" s="38" t="s">
        <v>32</v>
      </c>
      <c r="C138" s="48">
        <f>+K136</f>
        <v>0</v>
      </c>
      <c r="F138" s="74"/>
      <c r="H138" s="19"/>
      <c r="I138" s="19"/>
      <c r="J138" s="19"/>
      <c r="K138" s="19"/>
      <c r="L138" s="19"/>
      <c r="M138" s="159"/>
      <c r="N138" s="158"/>
      <c r="O138" s="158"/>
      <c r="P138" s="17"/>
    </row>
    <row r="139" spans="1:26" x14ac:dyDescent="0.25">
      <c r="F139" s="74"/>
      <c r="M139" s="74"/>
      <c r="N139" s="74"/>
      <c r="O139" s="74"/>
    </row>
    <row r="140" spans="1:26" ht="15.75" thickBot="1" x14ac:dyDescent="0.3">
      <c r="F140" s="74"/>
      <c r="M140" s="74"/>
      <c r="N140" s="74"/>
      <c r="O140" s="74"/>
    </row>
    <row r="141" spans="1:26" ht="37.15" customHeight="1" thickBot="1" x14ac:dyDescent="0.3">
      <c r="B141" s="50" t="s">
        <v>49</v>
      </c>
      <c r="C141" s="51" t="s">
        <v>50</v>
      </c>
      <c r="D141" s="50" t="s">
        <v>51</v>
      </c>
      <c r="E141" s="51" t="s">
        <v>55</v>
      </c>
      <c r="F141" s="74"/>
      <c r="M141" s="74"/>
      <c r="N141" s="74"/>
      <c r="O141" s="74"/>
    </row>
    <row r="142" spans="1:26" ht="41.45" customHeight="1" x14ac:dyDescent="0.25">
      <c r="B142" s="43" t="s">
        <v>116</v>
      </c>
      <c r="C142" s="46">
        <v>20</v>
      </c>
      <c r="D142" s="46"/>
      <c r="E142" s="268">
        <f>+D142+D143+D144</f>
        <v>0</v>
      </c>
      <c r="F142" s="74"/>
      <c r="M142" s="74"/>
      <c r="N142" s="74"/>
      <c r="O142" s="74"/>
    </row>
    <row r="143" spans="1:26" x14ac:dyDescent="0.25">
      <c r="B143" s="43" t="s">
        <v>117</v>
      </c>
      <c r="C143" s="36">
        <v>30</v>
      </c>
      <c r="D143" s="185">
        <v>0</v>
      </c>
      <c r="E143" s="269"/>
      <c r="F143" s="74"/>
      <c r="M143" s="74"/>
      <c r="N143" s="74"/>
      <c r="O143" s="74"/>
    </row>
    <row r="144" spans="1:26" ht="15.75" thickBot="1" x14ac:dyDescent="0.3">
      <c r="B144" s="43" t="s">
        <v>118</v>
      </c>
      <c r="C144" s="47">
        <v>40</v>
      </c>
      <c r="D144" s="47">
        <v>0</v>
      </c>
      <c r="E144" s="270"/>
      <c r="F144" s="74"/>
      <c r="M144" s="74"/>
      <c r="N144" s="74"/>
      <c r="O144" s="74"/>
    </row>
    <row r="145" spans="2:17" x14ac:dyDescent="0.25">
      <c r="F145" s="74"/>
      <c r="M145" s="74"/>
      <c r="N145" s="74"/>
      <c r="O145" s="74"/>
    </row>
    <row r="146" spans="2:17" ht="15.75" thickBot="1" x14ac:dyDescent="0.3">
      <c r="F146" s="74"/>
      <c r="M146" s="74"/>
      <c r="N146" s="74"/>
      <c r="O146" s="74"/>
    </row>
    <row r="147" spans="2:17" ht="27" thickBot="1" x14ac:dyDescent="0.3">
      <c r="B147" s="245" t="s">
        <v>52</v>
      </c>
      <c r="C147" s="246"/>
      <c r="D147" s="246"/>
      <c r="E147" s="246"/>
      <c r="F147" s="246"/>
      <c r="G147" s="246"/>
      <c r="H147" s="246"/>
      <c r="I147" s="246"/>
      <c r="J147" s="246"/>
      <c r="K147" s="246"/>
      <c r="L147" s="246"/>
      <c r="M147" s="246"/>
      <c r="N147" s="247"/>
      <c r="O147" s="74"/>
    </row>
    <row r="148" spans="2:17" x14ac:dyDescent="0.25">
      <c r="F148" s="74"/>
      <c r="M148" s="74"/>
      <c r="N148" s="74"/>
      <c r="O148" s="74"/>
    </row>
    <row r="149" spans="2:17" ht="76.5" customHeight="1" x14ac:dyDescent="0.25">
      <c r="B149" s="87" t="s">
        <v>0</v>
      </c>
      <c r="C149" s="87" t="s">
        <v>39</v>
      </c>
      <c r="D149" s="87" t="s">
        <v>40</v>
      </c>
      <c r="E149" s="87" t="s">
        <v>105</v>
      </c>
      <c r="F149" s="87" t="s">
        <v>107</v>
      </c>
      <c r="G149" s="87" t="s">
        <v>108</v>
      </c>
      <c r="H149" s="87" t="s">
        <v>109</v>
      </c>
      <c r="I149" s="87" t="s">
        <v>106</v>
      </c>
      <c r="J149" s="248" t="s">
        <v>110</v>
      </c>
      <c r="K149" s="249"/>
      <c r="L149" s="250"/>
      <c r="M149" s="87" t="s">
        <v>114</v>
      </c>
      <c r="N149" s="87" t="s">
        <v>41</v>
      </c>
      <c r="O149" s="87" t="s">
        <v>42</v>
      </c>
      <c r="P149" s="248" t="s">
        <v>3</v>
      </c>
      <c r="Q149" s="250"/>
    </row>
    <row r="150" spans="2:17" ht="30" customHeight="1" x14ac:dyDescent="0.25">
      <c r="B150" s="87"/>
      <c r="C150" s="87"/>
      <c r="D150" s="87"/>
      <c r="E150" s="87"/>
      <c r="F150" s="87"/>
      <c r="G150" s="87"/>
      <c r="H150" s="87"/>
      <c r="I150" s="87"/>
      <c r="J150" s="169" t="s">
        <v>111</v>
      </c>
      <c r="K150" s="170" t="s">
        <v>112</v>
      </c>
      <c r="L150" s="171" t="s">
        <v>113</v>
      </c>
      <c r="M150" s="87"/>
      <c r="N150" s="87"/>
      <c r="O150" s="87"/>
      <c r="P150" s="186"/>
      <c r="Q150" s="187"/>
    </row>
    <row r="151" spans="2:17" s="172" customFormat="1" ht="60.75" customHeight="1" x14ac:dyDescent="0.25">
      <c r="B151" s="169" t="s">
        <v>312</v>
      </c>
      <c r="C151" s="169" t="s">
        <v>313</v>
      </c>
      <c r="D151" s="173" t="s">
        <v>314</v>
      </c>
      <c r="E151" s="174">
        <v>30298388</v>
      </c>
      <c r="F151" s="169" t="s">
        <v>249</v>
      </c>
      <c r="G151" s="175" t="s">
        <v>250</v>
      </c>
      <c r="H151" s="175">
        <v>32836</v>
      </c>
      <c r="I151" s="170" t="s">
        <v>205</v>
      </c>
      <c r="J151" s="169" t="s">
        <v>315</v>
      </c>
      <c r="K151" s="169" t="s">
        <v>316</v>
      </c>
      <c r="L151" s="169" t="s">
        <v>317</v>
      </c>
      <c r="M151" s="184" t="s">
        <v>126</v>
      </c>
      <c r="N151" s="184" t="s">
        <v>126</v>
      </c>
      <c r="O151" s="176" t="s">
        <v>126</v>
      </c>
      <c r="P151" s="254"/>
      <c r="Q151" s="254"/>
    </row>
    <row r="152" spans="2:17" s="172" customFormat="1" ht="60.75" customHeight="1" x14ac:dyDescent="0.25">
      <c r="B152" s="169" t="s">
        <v>312</v>
      </c>
      <c r="C152" s="169" t="s">
        <v>313</v>
      </c>
      <c r="D152" s="173" t="s">
        <v>318</v>
      </c>
      <c r="E152" s="174">
        <v>31430026</v>
      </c>
      <c r="F152" s="169" t="s">
        <v>246</v>
      </c>
      <c r="G152" s="169" t="s">
        <v>223</v>
      </c>
      <c r="H152" s="177" t="s">
        <v>319</v>
      </c>
      <c r="I152" s="177" t="s">
        <v>319</v>
      </c>
      <c r="J152" s="169" t="s">
        <v>320</v>
      </c>
      <c r="K152" s="170" t="s">
        <v>321</v>
      </c>
      <c r="L152" s="170" t="s">
        <v>322</v>
      </c>
      <c r="M152" s="184" t="s">
        <v>126</v>
      </c>
      <c r="N152" s="184" t="s">
        <v>126</v>
      </c>
      <c r="O152" s="176" t="s">
        <v>126</v>
      </c>
      <c r="P152" s="255" t="s">
        <v>353</v>
      </c>
      <c r="Q152" s="255"/>
    </row>
    <row r="153" spans="2:17" s="172" customFormat="1" ht="60.75" customHeight="1" x14ac:dyDescent="0.25">
      <c r="B153" s="169" t="s">
        <v>312</v>
      </c>
      <c r="C153" s="169" t="s">
        <v>313</v>
      </c>
      <c r="D153" s="173" t="s">
        <v>323</v>
      </c>
      <c r="E153" s="174">
        <v>34533951</v>
      </c>
      <c r="F153" s="169" t="s">
        <v>246</v>
      </c>
      <c r="G153" s="169" t="s">
        <v>223</v>
      </c>
      <c r="H153" s="177" t="s">
        <v>319</v>
      </c>
      <c r="I153" s="177" t="s">
        <v>324</v>
      </c>
      <c r="J153" s="169" t="s">
        <v>325</v>
      </c>
      <c r="K153" s="170" t="s">
        <v>326</v>
      </c>
      <c r="L153" s="171" t="s">
        <v>327</v>
      </c>
      <c r="M153" s="184" t="s">
        <v>126</v>
      </c>
      <c r="N153" s="184" t="s">
        <v>126</v>
      </c>
      <c r="O153" s="176" t="s">
        <v>126</v>
      </c>
      <c r="P153" s="255" t="s">
        <v>353</v>
      </c>
      <c r="Q153" s="255"/>
    </row>
    <row r="154" spans="2:17" ht="33.6" customHeight="1" x14ac:dyDescent="0.25">
      <c r="B154" s="183" t="s">
        <v>122</v>
      </c>
      <c r="C154" s="169" t="s">
        <v>313</v>
      </c>
      <c r="D154" s="178" t="s">
        <v>328</v>
      </c>
      <c r="E154" s="174">
        <v>30303056</v>
      </c>
      <c r="F154" s="49" t="s">
        <v>329</v>
      </c>
      <c r="G154" s="183" t="s">
        <v>330</v>
      </c>
      <c r="H154" s="179">
        <v>34508</v>
      </c>
      <c r="I154" s="64" t="s">
        <v>331</v>
      </c>
      <c r="J154" s="183" t="s">
        <v>332</v>
      </c>
      <c r="K154" s="180" t="s">
        <v>333</v>
      </c>
      <c r="L154" s="63" t="s">
        <v>265</v>
      </c>
      <c r="M154" s="185" t="s">
        <v>126</v>
      </c>
      <c r="N154" s="185" t="s">
        <v>126</v>
      </c>
      <c r="O154" s="185" t="s">
        <v>126</v>
      </c>
      <c r="P154" s="256"/>
      <c r="Q154" s="256"/>
    </row>
    <row r="155" spans="2:17" ht="45" x14ac:dyDescent="0.25">
      <c r="B155" s="183" t="s">
        <v>122</v>
      </c>
      <c r="C155" s="169" t="s">
        <v>313</v>
      </c>
      <c r="D155" s="178" t="s">
        <v>334</v>
      </c>
      <c r="E155" s="174">
        <v>30395619</v>
      </c>
      <c r="F155" s="49" t="s">
        <v>329</v>
      </c>
      <c r="G155" s="183" t="s">
        <v>330</v>
      </c>
      <c r="H155" s="181">
        <v>38156</v>
      </c>
      <c r="I155" s="45" t="s">
        <v>205</v>
      </c>
      <c r="J155" s="45" t="s">
        <v>335</v>
      </c>
      <c r="K155" s="181" t="s">
        <v>336</v>
      </c>
      <c r="L155" s="45" t="s">
        <v>337</v>
      </c>
      <c r="M155" s="185" t="s">
        <v>126</v>
      </c>
      <c r="N155" s="185" t="s">
        <v>126</v>
      </c>
      <c r="O155" s="185" t="s">
        <v>126</v>
      </c>
      <c r="P155" s="254"/>
      <c r="Q155" s="254"/>
    </row>
    <row r="156" spans="2:17" ht="60" x14ac:dyDescent="0.25">
      <c r="B156" s="183" t="s">
        <v>122</v>
      </c>
      <c r="C156" s="169" t="s">
        <v>313</v>
      </c>
      <c r="D156" s="178" t="s">
        <v>338</v>
      </c>
      <c r="E156" s="174">
        <v>25234342</v>
      </c>
      <c r="F156" s="49" t="s">
        <v>339</v>
      </c>
      <c r="G156" s="45" t="s">
        <v>340</v>
      </c>
      <c r="H156" s="181" t="s">
        <v>341</v>
      </c>
      <c r="I156" s="45" t="s">
        <v>205</v>
      </c>
      <c r="J156" s="45" t="s">
        <v>342</v>
      </c>
      <c r="K156" s="181" t="s">
        <v>343</v>
      </c>
      <c r="L156" s="45" t="s">
        <v>344</v>
      </c>
      <c r="M156" s="185" t="s">
        <v>126</v>
      </c>
      <c r="N156" s="185" t="s">
        <v>126</v>
      </c>
      <c r="O156" s="185" t="s">
        <v>126</v>
      </c>
      <c r="P156" s="254"/>
      <c r="Q156" s="254"/>
    </row>
    <row r="157" spans="2:17" ht="30" x14ac:dyDescent="0.25">
      <c r="B157" s="183" t="s">
        <v>123</v>
      </c>
      <c r="C157" s="182" t="s">
        <v>345</v>
      </c>
      <c r="D157" s="178" t="s">
        <v>346</v>
      </c>
      <c r="E157" s="174">
        <v>24347279</v>
      </c>
      <c r="F157" s="49" t="s">
        <v>347</v>
      </c>
      <c r="G157" s="45" t="s">
        <v>348</v>
      </c>
      <c r="H157" s="181">
        <v>38583</v>
      </c>
      <c r="I157" s="45" t="s">
        <v>319</v>
      </c>
      <c r="J157" s="45" t="s">
        <v>332</v>
      </c>
      <c r="K157" s="88" t="s">
        <v>349</v>
      </c>
      <c r="L157" s="88" t="s">
        <v>350</v>
      </c>
      <c r="M157" s="185" t="s">
        <v>126</v>
      </c>
      <c r="N157" s="185" t="s">
        <v>126</v>
      </c>
      <c r="O157" s="185" t="s">
        <v>126</v>
      </c>
      <c r="P157" s="254"/>
      <c r="Q157" s="254"/>
    </row>
    <row r="158" spans="2:17" ht="15.75" thickBot="1" x14ac:dyDescent="0.3">
      <c r="F158" s="74"/>
      <c r="M158" s="74"/>
      <c r="N158" s="74"/>
      <c r="O158" s="74"/>
    </row>
    <row r="159" spans="2:17" ht="54" customHeight="1" x14ac:dyDescent="0.25">
      <c r="B159" s="90" t="s">
        <v>33</v>
      </c>
      <c r="C159" s="90" t="s">
        <v>49</v>
      </c>
      <c r="D159" s="87" t="s">
        <v>50</v>
      </c>
      <c r="E159" s="90" t="s">
        <v>51</v>
      </c>
      <c r="F159" s="51" t="s">
        <v>56</v>
      </c>
      <c r="G159" s="61"/>
      <c r="M159" s="74"/>
      <c r="N159" s="74"/>
      <c r="O159" s="74"/>
    </row>
    <row r="160" spans="2:17" ht="120.75" customHeight="1" x14ac:dyDescent="0.2">
      <c r="B160" s="257" t="s">
        <v>53</v>
      </c>
      <c r="C160" s="2" t="s">
        <v>119</v>
      </c>
      <c r="D160" s="185">
        <v>25</v>
      </c>
      <c r="E160" s="185">
        <v>0</v>
      </c>
      <c r="F160" s="260">
        <f>+E160+E161+E162</f>
        <v>35</v>
      </c>
      <c r="G160" s="62"/>
      <c r="M160" s="74"/>
      <c r="N160" s="74"/>
      <c r="O160" s="74"/>
    </row>
    <row r="161" spans="2:15" ht="76.150000000000006" customHeight="1" x14ac:dyDescent="0.2">
      <c r="B161" s="258"/>
      <c r="C161" s="2" t="s">
        <v>120</v>
      </c>
      <c r="D161" s="49">
        <v>25</v>
      </c>
      <c r="E161" s="185">
        <v>25</v>
      </c>
      <c r="F161" s="261"/>
      <c r="G161" s="62"/>
      <c r="M161" s="74"/>
      <c r="N161" s="74"/>
      <c r="O161" s="74"/>
    </row>
    <row r="162" spans="2:15" ht="69" customHeight="1" x14ac:dyDescent="0.2">
      <c r="B162" s="259"/>
      <c r="C162" s="2" t="s">
        <v>121</v>
      </c>
      <c r="D162" s="185">
        <v>10</v>
      </c>
      <c r="E162" s="185">
        <v>10</v>
      </c>
      <c r="F162" s="262"/>
      <c r="G162" s="62"/>
      <c r="M162" s="74"/>
      <c r="N162" s="74"/>
      <c r="O162" s="74"/>
    </row>
    <row r="163" spans="2:15" x14ac:dyDescent="0.25">
      <c r="C163" s="71"/>
      <c r="F163" s="74"/>
      <c r="M163" s="74"/>
      <c r="N163" s="74"/>
      <c r="O163" s="74"/>
    </row>
    <row r="164" spans="2:15" x14ac:dyDescent="0.25">
      <c r="F164" s="74"/>
      <c r="M164" s="74"/>
      <c r="N164" s="74"/>
      <c r="O164" s="74"/>
    </row>
    <row r="165" spans="2:15" ht="15.75" thickBot="1" x14ac:dyDescent="0.3">
      <c r="F165" s="74"/>
      <c r="M165" s="74"/>
      <c r="N165" s="74"/>
      <c r="O165" s="74"/>
    </row>
    <row r="166" spans="2:15" ht="15.75" thickBot="1" x14ac:dyDescent="0.3">
      <c r="B166" s="251"/>
      <c r="C166" s="252"/>
      <c r="D166" s="252"/>
      <c r="E166" s="252"/>
      <c r="F166" s="253"/>
      <c r="M166" s="74"/>
      <c r="N166" s="74"/>
      <c r="O166" s="74"/>
    </row>
    <row r="167" spans="2:15" x14ac:dyDescent="0.25">
      <c r="F167" s="74"/>
      <c r="M167" s="74"/>
      <c r="N167" s="74"/>
      <c r="O167" s="74"/>
    </row>
    <row r="168" spans="2:15" x14ac:dyDescent="0.25">
      <c r="B168" s="89" t="s">
        <v>57</v>
      </c>
      <c r="F168" s="74"/>
      <c r="M168" s="74"/>
      <c r="N168" s="74"/>
      <c r="O168" s="74"/>
    </row>
    <row r="169" spans="2:15" x14ac:dyDescent="0.25">
      <c r="F169" s="74"/>
      <c r="M169" s="74"/>
      <c r="N169" s="74"/>
      <c r="O169" s="74"/>
    </row>
    <row r="170" spans="2:15" x14ac:dyDescent="0.25">
      <c r="F170" s="74"/>
      <c r="M170" s="74"/>
      <c r="N170" s="74"/>
      <c r="O170" s="74"/>
    </row>
    <row r="171" spans="2:15" x14ac:dyDescent="0.25">
      <c r="B171" s="91" t="s">
        <v>33</v>
      </c>
      <c r="C171" s="91" t="s">
        <v>58</v>
      </c>
      <c r="D171" s="90" t="s">
        <v>51</v>
      </c>
      <c r="E171" s="90" t="s">
        <v>16</v>
      </c>
      <c r="F171" s="74"/>
      <c r="M171" s="74"/>
      <c r="N171" s="74"/>
      <c r="O171" s="74"/>
    </row>
    <row r="172" spans="2:15" ht="28.5" x14ac:dyDescent="0.25">
      <c r="B172" s="72" t="s">
        <v>59</v>
      </c>
      <c r="C172" s="73">
        <v>40</v>
      </c>
      <c r="D172" s="190">
        <f>+E142</f>
        <v>0</v>
      </c>
      <c r="E172" s="280">
        <f>+D172+D173</f>
        <v>35</v>
      </c>
      <c r="F172" s="74"/>
      <c r="M172" s="74"/>
      <c r="N172" s="74"/>
      <c r="O172" s="74"/>
    </row>
    <row r="173" spans="2:15" ht="42.75" x14ac:dyDescent="0.25">
      <c r="B173" s="72" t="s">
        <v>60</v>
      </c>
      <c r="C173" s="73">
        <v>60</v>
      </c>
      <c r="D173" s="190">
        <f>+F160</f>
        <v>35</v>
      </c>
      <c r="E173" s="281"/>
      <c r="F173" s="74"/>
      <c r="M173" s="74"/>
      <c r="N173" s="74"/>
      <c r="O173" s="74"/>
    </row>
    <row r="174" spans="2:15" x14ac:dyDescent="0.25">
      <c r="F174" s="74"/>
      <c r="M174" s="74"/>
      <c r="N174" s="74"/>
      <c r="O174" s="74"/>
    </row>
    <row r="175" spans="2:15" x14ac:dyDescent="0.25">
      <c r="F175" s="74"/>
      <c r="M175" s="74"/>
      <c r="N175" s="74"/>
      <c r="O175" s="74"/>
    </row>
    <row r="176" spans="2:15" x14ac:dyDescent="0.25">
      <c r="F176" s="74"/>
      <c r="M176" s="74"/>
      <c r="N176" s="74"/>
      <c r="O176" s="74"/>
    </row>
  </sheetData>
  <sheetProtection algorithmName="SHA-512" hashValue="fuHGX6ni9wr4PkDvSYLMh2XEtiMjsN9pEjRob3q47OJ3a33+DJimN8I16qIhNeEQep07f27qx/w/3RHtCAJkdw==" saltValue="F/iFYElrgc3aEP0nOiVY1Q==" spinCount="100000" sheet="1" objects="1" scenarios="1"/>
  <autoFilter ref="A91:XEQ111"/>
  <mergeCells count="73">
    <mergeCell ref="E172:E173"/>
    <mergeCell ref="C9:N9"/>
    <mergeCell ref="C10:E10"/>
    <mergeCell ref="B14:C21"/>
    <mergeCell ref="P152:Q152"/>
    <mergeCell ref="P155:Q155"/>
    <mergeCell ref="O80:P80"/>
    <mergeCell ref="O81:P81"/>
    <mergeCell ref="O82:P82"/>
    <mergeCell ref="O78:P78"/>
    <mergeCell ref="O79:P79"/>
    <mergeCell ref="O70:P70"/>
    <mergeCell ref="O71:P71"/>
    <mergeCell ref="O72:P72"/>
    <mergeCell ref="O73:P73"/>
    <mergeCell ref="O74:P74"/>
    <mergeCell ref="B2:P2"/>
    <mergeCell ref="B124:N124"/>
    <mergeCell ref="E40:E41"/>
    <mergeCell ref="M45:N45"/>
    <mergeCell ref="B61:B62"/>
    <mergeCell ref="C61:C62"/>
    <mergeCell ref="D61:E61"/>
    <mergeCell ref="C65:N65"/>
    <mergeCell ref="B4:P4"/>
    <mergeCell ref="B22:C22"/>
    <mergeCell ref="C6:N6"/>
    <mergeCell ref="C7:N7"/>
    <mergeCell ref="C8:N8"/>
    <mergeCell ref="B67:N67"/>
    <mergeCell ref="O76:P76"/>
    <mergeCell ref="O77:P77"/>
    <mergeCell ref="O75:P75"/>
    <mergeCell ref="B87:N87"/>
    <mergeCell ref="J90:L90"/>
    <mergeCell ref="P90:Q90"/>
    <mergeCell ref="P92:Q92"/>
    <mergeCell ref="P93:Q93"/>
    <mergeCell ref="P94:Q94"/>
    <mergeCell ref="P95:Q95"/>
    <mergeCell ref="P96:Q96"/>
    <mergeCell ref="P102:Q102"/>
    <mergeCell ref="P97:Q97"/>
    <mergeCell ref="P98:Q98"/>
    <mergeCell ref="P99:Q99"/>
    <mergeCell ref="P100:Q100"/>
    <mergeCell ref="P101:Q101"/>
    <mergeCell ref="P103:Q103"/>
    <mergeCell ref="P104:Q104"/>
    <mergeCell ref="P105:Q105"/>
    <mergeCell ref="P106:Q106"/>
    <mergeCell ref="P107:Q107"/>
    <mergeCell ref="P108:Q108"/>
    <mergeCell ref="P109:Q109"/>
    <mergeCell ref="P110:Q110"/>
    <mergeCell ref="P111:Q111"/>
    <mergeCell ref="B114:N114"/>
    <mergeCell ref="D117:E117"/>
    <mergeCell ref="D118:E118"/>
    <mergeCell ref="B121:P121"/>
    <mergeCell ref="Q128:Q135"/>
    <mergeCell ref="E142:E144"/>
    <mergeCell ref="B147:N147"/>
    <mergeCell ref="J149:L149"/>
    <mergeCell ref="P149:Q149"/>
    <mergeCell ref="B166:F166"/>
    <mergeCell ref="P151:Q151"/>
    <mergeCell ref="P153:Q153"/>
    <mergeCell ref="P154:Q154"/>
    <mergeCell ref="B160:B162"/>
    <mergeCell ref="F160:F162"/>
    <mergeCell ref="P156:Q156"/>
    <mergeCell ref="P157:Q157"/>
  </mergeCells>
  <dataValidations count="2">
    <dataValidation type="decimal" allowBlank="1" showInputMessage="1" showErrorMessage="1" sqref="WVH982726 WLL982726 C65222 IV65222 SR65222 ACN65222 AMJ65222 AWF65222 BGB65222 BPX65222 BZT65222 CJP65222 CTL65222 DDH65222 DND65222 DWZ65222 EGV65222 EQR65222 FAN65222 FKJ65222 FUF65222 GEB65222 GNX65222 GXT65222 HHP65222 HRL65222 IBH65222 ILD65222 IUZ65222 JEV65222 JOR65222 JYN65222 KIJ65222 KSF65222 LCB65222 LLX65222 LVT65222 MFP65222 MPL65222 MZH65222 NJD65222 NSZ65222 OCV65222 OMR65222 OWN65222 PGJ65222 PQF65222 QAB65222 QJX65222 QTT65222 RDP65222 RNL65222 RXH65222 SHD65222 SQZ65222 TAV65222 TKR65222 TUN65222 UEJ65222 UOF65222 UYB65222 VHX65222 VRT65222 WBP65222 WLL65222 WVH65222 C130758 IV130758 SR130758 ACN130758 AMJ130758 AWF130758 BGB130758 BPX130758 BZT130758 CJP130758 CTL130758 DDH130758 DND130758 DWZ130758 EGV130758 EQR130758 FAN130758 FKJ130758 FUF130758 GEB130758 GNX130758 GXT130758 HHP130758 HRL130758 IBH130758 ILD130758 IUZ130758 JEV130758 JOR130758 JYN130758 KIJ130758 KSF130758 LCB130758 LLX130758 LVT130758 MFP130758 MPL130758 MZH130758 NJD130758 NSZ130758 OCV130758 OMR130758 OWN130758 PGJ130758 PQF130758 QAB130758 QJX130758 QTT130758 RDP130758 RNL130758 RXH130758 SHD130758 SQZ130758 TAV130758 TKR130758 TUN130758 UEJ130758 UOF130758 UYB130758 VHX130758 VRT130758 WBP130758 WLL130758 WVH130758 C196294 IV196294 SR196294 ACN196294 AMJ196294 AWF196294 BGB196294 BPX196294 BZT196294 CJP196294 CTL196294 DDH196294 DND196294 DWZ196294 EGV196294 EQR196294 FAN196294 FKJ196294 FUF196294 GEB196294 GNX196294 GXT196294 HHP196294 HRL196294 IBH196294 ILD196294 IUZ196294 JEV196294 JOR196294 JYN196294 KIJ196294 KSF196294 LCB196294 LLX196294 LVT196294 MFP196294 MPL196294 MZH196294 NJD196294 NSZ196294 OCV196294 OMR196294 OWN196294 PGJ196294 PQF196294 QAB196294 QJX196294 QTT196294 RDP196294 RNL196294 RXH196294 SHD196294 SQZ196294 TAV196294 TKR196294 TUN196294 UEJ196294 UOF196294 UYB196294 VHX196294 VRT196294 WBP196294 WLL196294 WVH196294 C261830 IV261830 SR261830 ACN261830 AMJ261830 AWF261830 BGB261830 BPX261830 BZT261830 CJP261830 CTL261830 DDH261830 DND261830 DWZ261830 EGV261830 EQR261830 FAN261830 FKJ261830 FUF261830 GEB261830 GNX261830 GXT261830 HHP261830 HRL261830 IBH261830 ILD261830 IUZ261830 JEV261830 JOR261830 JYN261830 KIJ261830 KSF261830 LCB261830 LLX261830 LVT261830 MFP261830 MPL261830 MZH261830 NJD261830 NSZ261830 OCV261830 OMR261830 OWN261830 PGJ261830 PQF261830 QAB261830 QJX261830 QTT261830 RDP261830 RNL261830 RXH261830 SHD261830 SQZ261830 TAV261830 TKR261830 TUN261830 UEJ261830 UOF261830 UYB261830 VHX261830 VRT261830 WBP261830 WLL261830 WVH261830 C327366 IV327366 SR327366 ACN327366 AMJ327366 AWF327366 BGB327366 BPX327366 BZT327366 CJP327366 CTL327366 DDH327366 DND327366 DWZ327366 EGV327366 EQR327366 FAN327366 FKJ327366 FUF327366 GEB327366 GNX327366 GXT327366 HHP327366 HRL327366 IBH327366 ILD327366 IUZ327366 JEV327366 JOR327366 JYN327366 KIJ327366 KSF327366 LCB327366 LLX327366 LVT327366 MFP327366 MPL327366 MZH327366 NJD327366 NSZ327366 OCV327366 OMR327366 OWN327366 PGJ327366 PQF327366 QAB327366 QJX327366 QTT327366 RDP327366 RNL327366 RXH327366 SHD327366 SQZ327366 TAV327366 TKR327366 TUN327366 UEJ327366 UOF327366 UYB327366 VHX327366 VRT327366 WBP327366 WLL327366 WVH327366 C392902 IV392902 SR392902 ACN392902 AMJ392902 AWF392902 BGB392902 BPX392902 BZT392902 CJP392902 CTL392902 DDH392902 DND392902 DWZ392902 EGV392902 EQR392902 FAN392902 FKJ392902 FUF392902 GEB392902 GNX392902 GXT392902 HHP392902 HRL392902 IBH392902 ILD392902 IUZ392902 JEV392902 JOR392902 JYN392902 KIJ392902 KSF392902 LCB392902 LLX392902 LVT392902 MFP392902 MPL392902 MZH392902 NJD392902 NSZ392902 OCV392902 OMR392902 OWN392902 PGJ392902 PQF392902 QAB392902 QJX392902 QTT392902 RDP392902 RNL392902 RXH392902 SHD392902 SQZ392902 TAV392902 TKR392902 TUN392902 UEJ392902 UOF392902 UYB392902 VHX392902 VRT392902 WBP392902 WLL392902 WVH392902 C458438 IV458438 SR458438 ACN458438 AMJ458438 AWF458438 BGB458438 BPX458438 BZT458438 CJP458438 CTL458438 DDH458438 DND458438 DWZ458438 EGV458438 EQR458438 FAN458438 FKJ458438 FUF458438 GEB458438 GNX458438 GXT458438 HHP458438 HRL458438 IBH458438 ILD458438 IUZ458438 JEV458438 JOR458438 JYN458438 KIJ458438 KSF458438 LCB458438 LLX458438 LVT458438 MFP458438 MPL458438 MZH458438 NJD458438 NSZ458438 OCV458438 OMR458438 OWN458438 PGJ458438 PQF458438 QAB458438 QJX458438 QTT458438 RDP458438 RNL458438 RXH458438 SHD458438 SQZ458438 TAV458438 TKR458438 TUN458438 UEJ458438 UOF458438 UYB458438 VHX458438 VRT458438 WBP458438 WLL458438 WVH458438 C523974 IV523974 SR523974 ACN523974 AMJ523974 AWF523974 BGB523974 BPX523974 BZT523974 CJP523974 CTL523974 DDH523974 DND523974 DWZ523974 EGV523974 EQR523974 FAN523974 FKJ523974 FUF523974 GEB523974 GNX523974 GXT523974 HHP523974 HRL523974 IBH523974 ILD523974 IUZ523974 JEV523974 JOR523974 JYN523974 KIJ523974 KSF523974 LCB523974 LLX523974 LVT523974 MFP523974 MPL523974 MZH523974 NJD523974 NSZ523974 OCV523974 OMR523974 OWN523974 PGJ523974 PQF523974 QAB523974 QJX523974 QTT523974 RDP523974 RNL523974 RXH523974 SHD523974 SQZ523974 TAV523974 TKR523974 TUN523974 UEJ523974 UOF523974 UYB523974 VHX523974 VRT523974 WBP523974 WLL523974 WVH523974 C589510 IV589510 SR589510 ACN589510 AMJ589510 AWF589510 BGB589510 BPX589510 BZT589510 CJP589510 CTL589510 DDH589510 DND589510 DWZ589510 EGV589510 EQR589510 FAN589510 FKJ589510 FUF589510 GEB589510 GNX589510 GXT589510 HHP589510 HRL589510 IBH589510 ILD589510 IUZ589510 JEV589510 JOR589510 JYN589510 KIJ589510 KSF589510 LCB589510 LLX589510 LVT589510 MFP589510 MPL589510 MZH589510 NJD589510 NSZ589510 OCV589510 OMR589510 OWN589510 PGJ589510 PQF589510 QAB589510 QJX589510 QTT589510 RDP589510 RNL589510 RXH589510 SHD589510 SQZ589510 TAV589510 TKR589510 TUN589510 UEJ589510 UOF589510 UYB589510 VHX589510 VRT589510 WBP589510 WLL589510 WVH589510 C655046 IV655046 SR655046 ACN655046 AMJ655046 AWF655046 BGB655046 BPX655046 BZT655046 CJP655046 CTL655046 DDH655046 DND655046 DWZ655046 EGV655046 EQR655046 FAN655046 FKJ655046 FUF655046 GEB655046 GNX655046 GXT655046 HHP655046 HRL655046 IBH655046 ILD655046 IUZ655046 JEV655046 JOR655046 JYN655046 KIJ655046 KSF655046 LCB655046 LLX655046 LVT655046 MFP655046 MPL655046 MZH655046 NJD655046 NSZ655046 OCV655046 OMR655046 OWN655046 PGJ655046 PQF655046 QAB655046 QJX655046 QTT655046 RDP655046 RNL655046 RXH655046 SHD655046 SQZ655046 TAV655046 TKR655046 TUN655046 UEJ655046 UOF655046 UYB655046 VHX655046 VRT655046 WBP655046 WLL655046 WVH655046 C720582 IV720582 SR720582 ACN720582 AMJ720582 AWF720582 BGB720582 BPX720582 BZT720582 CJP720582 CTL720582 DDH720582 DND720582 DWZ720582 EGV720582 EQR720582 FAN720582 FKJ720582 FUF720582 GEB720582 GNX720582 GXT720582 HHP720582 HRL720582 IBH720582 ILD720582 IUZ720582 JEV720582 JOR720582 JYN720582 KIJ720582 KSF720582 LCB720582 LLX720582 LVT720582 MFP720582 MPL720582 MZH720582 NJD720582 NSZ720582 OCV720582 OMR720582 OWN720582 PGJ720582 PQF720582 QAB720582 QJX720582 QTT720582 RDP720582 RNL720582 RXH720582 SHD720582 SQZ720582 TAV720582 TKR720582 TUN720582 UEJ720582 UOF720582 UYB720582 VHX720582 VRT720582 WBP720582 WLL720582 WVH720582 C786118 IV786118 SR786118 ACN786118 AMJ786118 AWF786118 BGB786118 BPX786118 BZT786118 CJP786118 CTL786118 DDH786118 DND786118 DWZ786118 EGV786118 EQR786118 FAN786118 FKJ786118 FUF786118 GEB786118 GNX786118 GXT786118 HHP786118 HRL786118 IBH786118 ILD786118 IUZ786118 JEV786118 JOR786118 JYN786118 KIJ786118 KSF786118 LCB786118 LLX786118 LVT786118 MFP786118 MPL786118 MZH786118 NJD786118 NSZ786118 OCV786118 OMR786118 OWN786118 PGJ786118 PQF786118 QAB786118 QJX786118 QTT786118 RDP786118 RNL786118 RXH786118 SHD786118 SQZ786118 TAV786118 TKR786118 TUN786118 UEJ786118 UOF786118 UYB786118 VHX786118 VRT786118 WBP786118 WLL786118 WVH786118 C851654 IV851654 SR851654 ACN851654 AMJ851654 AWF851654 BGB851654 BPX851654 BZT851654 CJP851654 CTL851654 DDH851654 DND851654 DWZ851654 EGV851654 EQR851654 FAN851654 FKJ851654 FUF851654 GEB851654 GNX851654 GXT851654 HHP851654 HRL851654 IBH851654 ILD851654 IUZ851654 JEV851654 JOR851654 JYN851654 KIJ851654 KSF851654 LCB851654 LLX851654 LVT851654 MFP851654 MPL851654 MZH851654 NJD851654 NSZ851654 OCV851654 OMR851654 OWN851654 PGJ851654 PQF851654 QAB851654 QJX851654 QTT851654 RDP851654 RNL851654 RXH851654 SHD851654 SQZ851654 TAV851654 TKR851654 TUN851654 UEJ851654 UOF851654 UYB851654 VHX851654 VRT851654 WBP851654 WLL851654 WVH851654 C917190 IV917190 SR917190 ACN917190 AMJ917190 AWF917190 BGB917190 BPX917190 BZT917190 CJP917190 CTL917190 DDH917190 DND917190 DWZ917190 EGV917190 EQR917190 FAN917190 FKJ917190 FUF917190 GEB917190 GNX917190 GXT917190 HHP917190 HRL917190 IBH917190 ILD917190 IUZ917190 JEV917190 JOR917190 JYN917190 KIJ917190 KSF917190 LCB917190 LLX917190 LVT917190 MFP917190 MPL917190 MZH917190 NJD917190 NSZ917190 OCV917190 OMR917190 OWN917190 PGJ917190 PQF917190 QAB917190 QJX917190 QTT917190 RDP917190 RNL917190 RXH917190 SHD917190 SQZ917190 TAV917190 TKR917190 TUN917190 UEJ917190 UOF917190 UYB917190 VHX917190 VRT917190 WBP917190 WLL917190 WVH917190 C982726 IV982726 SR982726 ACN982726 AMJ982726 AWF982726 BGB982726 BPX982726 BZT982726 CJP982726 CTL982726 DDH982726 DND982726 DWZ982726 EGV982726 EQR982726 FAN982726 FKJ982726 FUF982726 GEB982726 GNX982726 GXT982726 HHP982726 HRL982726 IBH982726 ILD982726 IUZ982726 JEV982726 JOR982726 JYN982726 KIJ982726 KSF982726 LCB982726 LLX982726 LVT982726 MFP982726 MPL982726 MZH982726 NJD982726 NSZ982726 OCV982726 OMR982726 OWN982726 PGJ982726 PQF982726 QAB982726 QJX982726 QTT982726 RDP982726 RNL982726 RXH982726 SHD982726 SQZ982726 TAV982726 TKR982726 TUN982726 UEJ982726 UOF982726 UYB982726 VHX982726 VRT982726 WBP98272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726 A65222 IS65222 SO65222 ACK65222 AMG65222 AWC65222 BFY65222 BPU65222 BZQ65222 CJM65222 CTI65222 DDE65222 DNA65222 DWW65222 EGS65222 EQO65222 FAK65222 FKG65222 FUC65222 GDY65222 GNU65222 GXQ65222 HHM65222 HRI65222 IBE65222 ILA65222 IUW65222 JES65222 JOO65222 JYK65222 KIG65222 KSC65222 LBY65222 LLU65222 LVQ65222 MFM65222 MPI65222 MZE65222 NJA65222 NSW65222 OCS65222 OMO65222 OWK65222 PGG65222 PQC65222 PZY65222 QJU65222 QTQ65222 RDM65222 RNI65222 RXE65222 SHA65222 SQW65222 TAS65222 TKO65222 TUK65222 UEG65222 UOC65222 UXY65222 VHU65222 VRQ65222 WBM65222 WLI65222 WVE65222 A130758 IS130758 SO130758 ACK130758 AMG130758 AWC130758 BFY130758 BPU130758 BZQ130758 CJM130758 CTI130758 DDE130758 DNA130758 DWW130758 EGS130758 EQO130758 FAK130758 FKG130758 FUC130758 GDY130758 GNU130758 GXQ130758 HHM130758 HRI130758 IBE130758 ILA130758 IUW130758 JES130758 JOO130758 JYK130758 KIG130758 KSC130758 LBY130758 LLU130758 LVQ130758 MFM130758 MPI130758 MZE130758 NJA130758 NSW130758 OCS130758 OMO130758 OWK130758 PGG130758 PQC130758 PZY130758 QJU130758 QTQ130758 RDM130758 RNI130758 RXE130758 SHA130758 SQW130758 TAS130758 TKO130758 TUK130758 UEG130758 UOC130758 UXY130758 VHU130758 VRQ130758 WBM130758 WLI130758 WVE130758 A196294 IS196294 SO196294 ACK196294 AMG196294 AWC196294 BFY196294 BPU196294 BZQ196294 CJM196294 CTI196294 DDE196294 DNA196294 DWW196294 EGS196294 EQO196294 FAK196294 FKG196294 FUC196294 GDY196294 GNU196294 GXQ196294 HHM196294 HRI196294 IBE196294 ILA196294 IUW196294 JES196294 JOO196294 JYK196294 KIG196294 KSC196294 LBY196294 LLU196294 LVQ196294 MFM196294 MPI196294 MZE196294 NJA196294 NSW196294 OCS196294 OMO196294 OWK196294 PGG196294 PQC196294 PZY196294 QJU196294 QTQ196294 RDM196294 RNI196294 RXE196294 SHA196294 SQW196294 TAS196294 TKO196294 TUK196294 UEG196294 UOC196294 UXY196294 VHU196294 VRQ196294 WBM196294 WLI196294 WVE196294 A261830 IS261830 SO261830 ACK261830 AMG261830 AWC261830 BFY261830 BPU261830 BZQ261830 CJM261830 CTI261830 DDE261830 DNA261830 DWW261830 EGS261830 EQO261830 FAK261830 FKG261830 FUC261830 GDY261830 GNU261830 GXQ261830 HHM261830 HRI261830 IBE261830 ILA261830 IUW261830 JES261830 JOO261830 JYK261830 KIG261830 KSC261830 LBY261830 LLU261830 LVQ261830 MFM261830 MPI261830 MZE261830 NJA261830 NSW261830 OCS261830 OMO261830 OWK261830 PGG261830 PQC261830 PZY261830 QJU261830 QTQ261830 RDM261830 RNI261830 RXE261830 SHA261830 SQW261830 TAS261830 TKO261830 TUK261830 UEG261830 UOC261830 UXY261830 VHU261830 VRQ261830 WBM261830 WLI261830 WVE261830 A327366 IS327366 SO327366 ACK327366 AMG327366 AWC327366 BFY327366 BPU327366 BZQ327366 CJM327366 CTI327366 DDE327366 DNA327366 DWW327366 EGS327366 EQO327366 FAK327366 FKG327366 FUC327366 GDY327366 GNU327366 GXQ327366 HHM327366 HRI327366 IBE327366 ILA327366 IUW327366 JES327366 JOO327366 JYK327366 KIG327366 KSC327366 LBY327366 LLU327366 LVQ327366 MFM327366 MPI327366 MZE327366 NJA327366 NSW327366 OCS327366 OMO327366 OWK327366 PGG327366 PQC327366 PZY327366 QJU327366 QTQ327366 RDM327366 RNI327366 RXE327366 SHA327366 SQW327366 TAS327366 TKO327366 TUK327366 UEG327366 UOC327366 UXY327366 VHU327366 VRQ327366 WBM327366 WLI327366 WVE327366 A392902 IS392902 SO392902 ACK392902 AMG392902 AWC392902 BFY392902 BPU392902 BZQ392902 CJM392902 CTI392902 DDE392902 DNA392902 DWW392902 EGS392902 EQO392902 FAK392902 FKG392902 FUC392902 GDY392902 GNU392902 GXQ392902 HHM392902 HRI392902 IBE392902 ILA392902 IUW392902 JES392902 JOO392902 JYK392902 KIG392902 KSC392902 LBY392902 LLU392902 LVQ392902 MFM392902 MPI392902 MZE392902 NJA392902 NSW392902 OCS392902 OMO392902 OWK392902 PGG392902 PQC392902 PZY392902 QJU392902 QTQ392902 RDM392902 RNI392902 RXE392902 SHA392902 SQW392902 TAS392902 TKO392902 TUK392902 UEG392902 UOC392902 UXY392902 VHU392902 VRQ392902 WBM392902 WLI392902 WVE392902 A458438 IS458438 SO458438 ACK458438 AMG458438 AWC458438 BFY458438 BPU458438 BZQ458438 CJM458438 CTI458438 DDE458438 DNA458438 DWW458438 EGS458438 EQO458438 FAK458438 FKG458438 FUC458438 GDY458438 GNU458438 GXQ458438 HHM458438 HRI458438 IBE458438 ILA458438 IUW458438 JES458438 JOO458438 JYK458438 KIG458438 KSC458438 LBY458438 LLU458438 LVQ458438 MFM458438 MPI458438 MZE458438 NJA458438 NSW458438 OCS458438 OMO458438 OWK458438 PGG458438 PQC458438 PZY458438 QJU458438 QTQ458438 RDM458438 RNI458438 RXE458438 SHA458438 SQW458438 TAS458438 TKO458438 TUK458438 UEG458438 UOC458438 UXY458438 VHU458438 VRQ458438 WBM458438 WLI458438 WVE458438 A523974 IS523974 SO523974 ACK523974 AMG523974 AWC523974 BFY523974 BPU523974 BZQ523974 CJM523974 CTI523974 DDE523974 DNA523974 DWW523974 EGS523974 EQO523974 FAK523974 FKG523974 FUC523974 GDY523974 GNU523974 GXQ523974 HHM523974 HRI523974 IBE523974 ILA523974 IUW523974 JES523974 JOO523974 JYK523974 KIG523974 KSC523974 LBY523974 LLU523974 LVQ523974 MFM523974 MPI523974 MZE523974 NJA523974 NSW523974 OCS523974 OMO523974 OWK523974 PGG523974 PQC523974 PZY523974 QJU523974 QTQ523974 RDM523974 RNI523974 RXE523974 SHA523974 SQW523974 TAS523974 TKO523974 TUK523974 UEG523974 UOC523974 UXY523974 VHU523974 VRQ523974 WBM523974 WLI523974 WVE523974 A589510 IS589510 SO589510 ACK589510 AMG589510 AWC589510 BFY589510 BPU589510 BZQ589510 CJM589510 CTI589510 DDE589510 DNA589510 DWW589510 EGS589510 EQO589510 FAK589510 FKG589510 FUC589510 GDY589510 GNU589510 GXQ589510 HHM589510 HRI589510 IBE589510 ILA589510 IUW589510 JES589510 JOO589510 JYK589510 KIG589510 KSC589510 LBY589510 LLU589510 LVQ589510 MFM589510 MPI589510 MZE589510 NJA589510 NSW589510 OCS589510 OMO589510 OWK589510 PGG589510 PQC589510 PZY589510 QJU589510 QTQ589510 RDM589510 RNI589510 RXE589510 SHA589510 SQW589510 TAS589510 TKO589510 TUK589510 UEG589510 UOC589510 UXY589510 VHU589510 VRQ589510 WBM589510 WLI589510 WVE589510 A655046 IS655046 SO655046 ACK655046 AMG655046 AWC655046 BFY655046 BPU655046 BZQ655046 CJM655046 CTI655046 DDE655046 DNA655046 DWW655046 EGS655046 EQO655046 FAK655046 FKG655046 FUC655046 GDY655046 GNU655046 GXQ655046 HHM655046 HRI655046 IBE655046 ILA655046 IUW655046 JES655046 JOO655046 JYK655046 KIG655046 KSC655046 LBY655046 LLU655046 LVQ655046 MFM655046 MPI655046 MZE655046 NJA655046 NSW655046 OCS655046 OMO655046 OWK655046 PGG655046 PQC655046 PZY655046 QJU655046 QTQ655046 RDM655046 RNI655046 RXE655046 SHA655046 SQW655046 TAS655046 TKO655046 TUK655046 UEG655046 UOC655046 UXY655046 VHU655046 VRQ655046 WBM655046 WLI655046 WVE655046 A720582 IS720582 SO720582 ACK720582 AMG720582 AWC720582 BFY720582 BPU720582 BZQ720582 CJM720582 CTI720582 DDE720582 DNA720582 DWW720582 EGS720582 EQO720582 FAK720582 FKG720582 FUC720582 GDY720582 GNU720582 GXQ720582 HHM720582 HRI720582 IBE720582 ILA720582 IUW720582 JES720582 JOO720582 JYK720582 KIG720582 KSC720582 LBY720582 LLU720582 LVQ720582 MFM720582 MPI720582 MZE720582 NJA720582 NSW720582 OCS720582 OMO720582 OWK720582 PGG720582 PQC720582 PZY720582 QJU720582 QTQ720582 RDM720582 RNI720582 RXE720582 SHA720582 SQW720582 TAS720582 TKO720582 TUK720582 UEG720582 UOC720582 UXY720582 VHU720582 VRQ720582 WBM720582 WLI720582 WVE720582 A786118 IS786118 SO786118 ACK786118 AMG786118 AWC786118 BFY786118 BPU786118 BZQ786118 CJM786118 CTI786118 DDE786118 DNA786118 DWW786118 EGS786118 EQO786118 FAK786118 FKG786118 FUC786118 GDY786118 GNU786118 GXQ786118 HHM786118 HRI786118 IBE786118 ILA786118 IUW786118 JES786118 JOO786118 JYK786118 KIG786118 KSC786118 LBY786118 LLU786118 LVQ786118 MFM786118 MPI786118 MZE786118 NJA786118 NSW786118 OCS786118 OMO786118 OWK786118 PGG786118 PQC786118 PZY786118 QJU786118 QTQ786118 RDM786118 RNI786118 RXE786118 SHA786118 SQW786118 TAS786118 TKO786118 TUK786118 UEG786118 UOC786118 UXY786118 VHU786118 VRQ786118 WBM786118 WLI786118 WVE786118 A851654 IS851654 SO851654 ACK851654 AMG851654 AWC851654 BFY851654 BPU851654 BZQ851654 CJM851654 CTI851654 DDE851654 DNA851654 DWW851654 EGS851654 EQO851654 FAK851654 FKG851654 FUC851654 GDY851654 GNU851654 GXQ851654 HHM851654 HRI851654 IBE851654 ILA851654 IUW851654 JES851654 JOO851654 JYK851654 KIG851654 KSC851654 LBY851654 LLU851654 LVQ851654 MFM851654 MPI851654 MZE851654 NJA851654 NSW851654 OCS851654 OMO851654 OWK851654 PGG851654 PQC851654 PZY851654 QJU851654 QTQ851654 RDM851654 RNI851654 RXE851654 SHA851654 SQW851654 TAS851654 TKO851654 TUK851654 UEG851654 UOC851654 UXY851654 VHU851654 VRQ851654 WBM851654 WLI851654 WVE851654 A917190 IS917190 SO917190 ACK917190 AMG917190 AWC917190 BFY917190 BPU917190 BZQ917190 CJM917190 CTI917190 DDE917190 DNA917190 DWW917190 EGS917190 EQO917190 FAK917190 FKG917190 FUC917190 GDY917190 GNU917190 GXQ917190 HHM917190 HRI917190 IBE917190 ILA917190 IUW917190 JES917190 JOO917190 JYK917190 KIG917190 KSC917190 LBY917190 LLU917190 LVQ917190 MFM917190 MPI917190 MZE917190 NJA917190 NSW917190 OCS917190 OMO917190 OWK917190 PGG917190 PQC917190 PZY917190 QJU917190 QTQ917190 RDM917190 RNI917190 RXE917190 SHA917190 SQW917190 TAS917190 TKO917190 TUK917190 UEG917190 UOC917190 UXY917190 VHU917190 VRQ917190 WBM917190 WLI917190 WVE917190 A982726 IS982726 SO982726 ACK982726 AMG982726 AWC982726 BFY982726 BPU982726 BZQ982726 CJM982726 CTI982726 DDE982726 DNA982726 DWW982726 EGS982726 EQO982726 FAK982726 FKG982726 FUC982726 GDY982726 GNU982726 GXQ982726 HHM982726 HRI982726 IBE982726 ILA982726 IUW982726 JES982726 JOO982726 JYK982726 KIG982726 KSC982726 LBY982726 LLU982726 LVQ982726 MFM982726 MPI982726 MZE982726 NJA982726 NSW982726 OCS982726 OMO982726 OWK982726 PGG982726 PQC982726 PZY982726 QJU982726 QTQ982726 RDM982726 RNI982726 RXE982726 SHA982726 SQW982726 TAS982726 TKO982726 TUK982726 UEG982726 UOC982726 UXY982726 VHU982726 VRQ982726 WBM982726 WLI98272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28"/>
  <sheetViews>
    <sheetView tabSelected="1" zoomScale="70" zoomScaleNormal="70" workbookViewId="0">
      <selection activeCell="J21" sqref="J21"/>
    </sheetView>
  </sheetViews>
  <sheetFormatPr baseColWidth="10" defaultRowHeight="15.75" x14ac:dyDescent="0.25"/>
  <cols>
    <col min="1" max="1" width="24.85546875" style="117" customWidth="1"/>
    <col min="2" max="2" width="55.5703125" style="117" customWidth="1"/>
    <col min="3" max="3" width="41.28515625" style="117" customWidth="1"/>
    <col min="4" max="4" width="29.42578125" style="117" customWidth="1"/>
    <col min="5" max="5" width="29.140625" style="117" customWidth="1"/>
    <col min="6" max="16384" width="11.42578125" style="71"/>
  </cols>
  <sheetData>
    <row r="1" spans="1:5" x14ac:dyDescent="0.25">
      <c r="A1" s="304" t="s">
        <v>88</v>
      </c>
      <c r="B1" s="305"/>
      <c r="C1" s="305"/>
      <c r="D1" s="305"/>
      <c r="E1" s="93"/>
    </row>
    <row r="2" spans="1:5" ht="27.75" customHeight="1" x14ac:dyDescent="0.25">
      <c r="A2" s="94"/>
      <c r="B2" s="306" t="s">
        <v>74</v>
      </c>
      <c r="C2" s="306"/>
      <c r="D2" s="306"/>
      <c r="E2" s="95"/>
    </row>
    <row r="3" spans="1:5" ht="21" customHeight="1" x14ac:dyDescent="0.25">
      <c r="A3" s="96"/>
      <c r="B3" s="306" t="s">
        <v>140</v>
      </c>
      <c r="C3" s="306"/>
      <c r="D3" s="306"/>
      <c r="E3" s="97"/>
    </row>
    <row r="4" spans="1:5" thickBot="1" x14ac:dyDescent="0.3">
      <c r="A4" s="98"/>
      <c r="B4" s="99"/>
      <c r="C4" s="99"/>
      <c r="D4" s="99"/>
      <c r="E4" s="100"/>
    </row>
    <row r="5" spans="1:5" ht="26.25" customHeight="1" thickBot="1" x14ac:dyDescent="0.3">
      <c r="A5" s="98"/>
      <c r="B5" s="101" t="s">
        <v>75</v>
      </c>
      <c r="C5" s="307" t="s">
        <v>197</v>
      </c>
      <c r="D5" s="308"/>
      <c r="E5" s="100"/>
    </row>
    <row r="6" spans="1:5" ht="27.75" customHeight="1" thickBot="1" x14ac:dyDescent="0.3">
      <c r="A6" s="98"/>
      <c r="B6" s="122" t="s">
        <v>76</v>
      </c>
      <c r="C6" s="309" t="s">
        <v>198</v>
      </c>
      <c r="D6" s="310"/>
      <c r="E6" s="100"/>
    </row>
    <row r="7" spans="1:5" ht="29.25" customHeight="1" thickBot="1" x14ac:dyDescent="0.3">
      <c r="A7" s="98"/>
      <c r="B7" s="122" t="s">
        <v>141</v>
      </c>
      <c r="C7" s="302" t="s">
        <v>142</v>
      </c>
      <c r="D7" s="303"/>
      <c r="E7" s="100"/>
    </row>
    <row r="8" spans="1:5" ht="16.5" thickBot="1" x14ac:dyDescent="0.3">
      <c r="A8" s="98"/>
      <c r="B8" s="123">
        <v>4</v>
      </c>
      <c r="C8" s="297">
        <v>5582954376</v>
      </c>
      <c r="D8" s="298"/>
      <c r="E8" s="100"/>
    </row>
    <row r="9" spans="1:5" ht="23.25" customHeight="1" thickBot="1" x14ac:dyDescent="0.3">
      <c r="A9" s="98"/>
      <c r="B9" s="123" t="s">
        <v>143</v>
      </c>
      <c r="C9" s="297"/>
      <c r="D9" s="298"/>
      <c r="E9" s="100"/>
    </row>
    <row r="10" spans="1:5" ht="26.25" customHeight="1" thickBot="1" x14ac:dyDescent="0.3">
      <c r="A10" s="98"/>
      <c r="B10" s="123" t="s">
        <v>143</v>
      </c>
      <c r="C10" s="297"/>
      <c r="D10" s="298"/>
      <c r="E10" s="100"/>
    </row>
    <row r="11" spans="1:5" ht="21.75" customHeight="1" thickBot="1" x14ac:dyDescent="0.3">
      <c r="A11" s="98"/>
      <c r="B11" s="123" t="s">
        <v>143</v>
      </c>
      <c r="C11" s="297"/>
      <c r="D11" s="298"/>
      <c r="E11" s="100"/>
    </row>
    <row r="12" spans="1:5" ht="32.25" thickBot="1" x14ac:dyDescent="0.3">
      <c r="A12" s="98"/>
      <c r="B12" s="124" t="s">
        <v>144</v>
      </c>
      <c r="C12" s="297">
        <f>SUM(C8:D11)</f>
        <v>5582954376</v>
      </c>
      <c r="D12" s="298"/>
      <c r="E12" s="100"/>
    </row>
    <row r="13" spans="1:5" ht="48" thickBot="1" x14ac:dyDescent="0.3">
      <c r="A13" s="98"/>
      <c r="B13" s="124" t="s">
        <v>145</v>
      </c>
      <c r="C13" s="297">
        <f>+C12/616000</f>
        <v>9063.2376233766227</v>
      </c>
      <c r="D13" s="298"/>
      <c r="E13" s="100"/>
    </row>
    <row r="14" spans="1:5" ht="24.75" customHeight="1" x14ac:dyDescent="0.25">
      <c r="A14" s="98"/>
      <c r="B14" s="99"/>
      <c r="C14" s="102"/>
      <c r="D14" s="103"/>
      <c r="E14" s="100"/>
    </row>
    <row r="15" spans="1:5" ht="28.5" customHeight="1" thickBot="1" x14ac:dyDescent="0.3">
      <c r="A15" s="98"/>
      <c r="B15" s="99" t="s">
        <v>146</v>
      </c>
      <c r="C15" s="102"/>
      <c r="D15" s="103"/>
      <c r="E15" s="100"/>
    </row>
    <row r="16" spans="1:5" ht="27" customHeight="1" x14ac:dyDescent="0.25">
      <c r="A16" s="98"/>
      <c r="B16" s="104" t="s">
        <v>77</v>
      </c>
      <c r="C16" s="105">
        <v>6288642699</v>
      </c>
      <c r="D16" s="106"/>
      <c r="E16" s="100"/>
    </row>
    <row r="17" spans="1:6" ht="28.5" customHeight="1" x14ac:dyDescent="0.25">
      <c r="A17" s="98"/>
      <c r="B17" s="98" t="s">
        <v>78</v>
      </c>
      <c r="C17" s="107">
        <v>7911581402</v>
      </c>
      <c r="D17" s="100"/>
      <c r="E17" s="100"/>
    </row>
    <row r="18" spans="1:6" ht="15" x14ac:dyDescent="0.25">
      <c r="A18" s="98"/>
      <c r="B18" s="98" t="s">
        <v>79</v>
      </c>
      <c r="C18" s="107">
        <v>392856453</v>
      </c>
      <c r="D18" s="100"/>
      <c r="E18" s="100"/>
    </row>
    <row r="19" spans="1:6" ht="27" customHeight="1" thickBot="1" x14ac:dyDescent="0.3">
      <c r="A19" s="98"/>
      <c r="B19" s="108" t="s">
        <v>80</v>
      </c>
      <c r="C19" s="109">
        <v>392856453</v>
      </c>
      <c r="D19" s="110"/>
      <c r="E19" s="100"/>
    </row>
    <row r="20" spans="1:6" ht="27" customHeight="1" thickBot="1" x14ac:dyDescent="0.3">
      <c r="A20" s="98"/>
      <c r="B20" s="299" t="s">
        <v>81</v>
      </c>
      <c r="C20" s="300"/>
      <c r="D20" s="301"/>
      <c r="E20" s="100"/>
    </row>
    <row r="21" spans="1:6" ht="16.5" thickBot="1" x14ac:dyDescent="0.3">
      <c r="A21" s="98"/>
      <c r="B21" s="299" t="s">
        <v>82</v>
      </c>
      <c r="C21" s="300"/>
      <c r="D21" s="301"/>
      <c r="E21" s="100"/>
    </row>
    <row r="22" spans="1:6" x14ac:dyDescent="0.25">
      <c r="A22" s="98"/>
      <c r="B22" s="111" t="s">
        <v>147</v>
      </c>
      <c r="C22" s="138">
        <f>+C16/C18</f>
        <v>16.007482252047925</v>
      </c>
      <c r="D22" s="103" t="s">
        <v>199</v>
      </c>
      <c r="E22" s="100"/>
    </row>
    <row r="23" spans="1:6" ht="16.5" thickBot="1" x14ac:dyDescent="0.3">
      <c r="A23" s="98"/>
      <c r="B23" s="132" t="s">
        <v>84</v>
      </c>
      <c r="C23" s="139">
        <f>+C19/C17</f>
        <v>4.965586941956867E-2</v>
      </c>
      <c r="D23" s="112" t="s">
        <v>83</v>
      </c>
      <c r="E23" s="100"/>
    </row>
    <row r="24" spans="1:6" ht="16.5" thickBot="1" x14ac:dyDescent="0.3">
      <c r="A24" s="98"/>
      <c r="B24" s="113"/>
      <c r="C24" s="114"/>
      <c r="D24" s="99"/>
      <c r="E24" s="115"/>
    </row>
    <row r="25" spans="1:6" x14ac:dyDescent="0.25">
      <c r="A25" s="314"/>
      <c r="B25" s="315" t="s">
        <v>85</v>
      </c>
      <c r="C25" s="317" t="s">
        <v>200</v>
      </c>
      <c r="D25" s="318"/>
      <c r="E25" s="319"/>
      <c r="F25" s="311"/>
    </row>
    <row r="26" spans="1:6" ht="16.5" thickBot="1" x14ac:dyDescent="0.3">
      <c r="A26" s="314"/>
      <c r="B26" s="316"/>
      <c r="C26" s="312" t="s">
        <v>86</v>
      </c>
      <c r="D26" s="313"/>
      <c r="E26" s="319"/>
      <c r="F26" s="311"/>
    </row>
    <row r="27" spans="1:6" thickBot="1" x14ac:dyDescent="0.3">
      <c r="A27" s="108"/>
      <c r="B27" s="116"/>
      <c r="C27" s="116"/>
      <c r="D27" s="116"/>
      <c r="E27" s="110"/>
      <c r="F27" s="92"/>
    </row>
    <row r="28" spans="1:6" x14ac:dyDescent="0.25">
      <c r="B28" s="118" t="s">
        <v>148</v>
      </c>
    </row>
  </sheetData>
  <sheetProtection algorithmName="SHA-512" hashValue="eFiIsATDgfOjC5S33VMa1WbVSdoPmOalhNjSmBFzQdj4IVS9CrnmkDMApNYP10N0ly8nU65XrrPAoVPgz5Jv2A==" saltValue="Jw4PQal9qbpVAXeOmocAGg==" spinCount="100000"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2014-12-10T21:59:24Z</dcterms:modified>
</cp:coreProperties>
</file>